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ks279\Documents\Spreadsheet Info\Complete Spreadsheets\"/>
    </mc:Choice>
  </mc:AlternateContent>
  <bookViews>
    <workbookView xWindow="0" yWindow="1410" windowWidth="25200" windowHeight="11160"/>
  </bookViews>
  <sheets>
    <sheet name="Award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1" i="1" l="1"/>
  <c r="K306" i="1"/>
  <c r="K299" i="1"/>
  <c r="K246" i="1"/>
  <c r="K241" i="1"/>
  <c r="K237" i="1"/>
  <c r="K232" i="1"/>
  <c r="K212" i="1"/>
  <c r="K211" i="1"/>
  <c r="K210" i="1"/>
  <c r="K153" i="1" s="1"/>
  <c r="K198" i="1"/>
  <c r="K197" i="1"/>
  <c r="K137" i="1"/>
  <c r="K126" i="1" s="1"/>
  <c r="K136" i="1"/>
  <c r="K135" i="1"/>
  <c r="K91" i="1"/>
  <c r="K79" i="1" s="1"/>
  <c r="K90" i="1"/>
  <c r="K69" i="1"/>
  <c r="K68" i="1"/>
  <c r="K67" i="1"/>
  <c r="K55" i="1"/>
  <c r="K51" i="1"/>
  <c r="K47" i="1"/>
  <c r="K37" i="1" s="1"/>
  <c r="K24" i="1"/>
  <c r="K8" i="1"/>
  <c r="K4" i="1"/>
  <c r="K1" i="1" l="1"/>
</calcChain>
</file>

<file path=xl/sharedStrings.xml><?xml version="1.0" encoding="utf-8"?>
<sst xmlns="http://schemas.openxmlformats.org/spreadsheetml/2006/main" count="2887" uniqueCount="653">
  <si>
    <t>Missouri State University</t>
  </si>
  <si>
    <t>FY 2014 University Awarded Funding:</t>
  </si>
  <si>
    <t>Administrative and Information Services</t>
  </si>
  <si>
    <t>Cost Center Awarded: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</si>
  <si>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</si>
  <si>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</si>
  <si>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</si>
  <si>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</si>
  <si>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</si>
  <si>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</si>
  <si>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</si>
  <si>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</si>
  <si>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Date Awarded</t>
  </si>
  <si>
    <t>Funding</t>
  </si>
  <si>
    <t>Cox, J</t>
  </si>
  <si>
    <t>FM</t>
  </si>
  <si>
    <t>AIS</t>
  </si>
  <si>
    <t>Missouri Department of Natural Resources via Watershed Committee of the Ozarks</t>
  </si>
  <si>
    <t>Big Urbie: Darr Rainwater Harvesting Project</t>
  </si>
  <si>
    <t>State</t>
  </si>
  <si>
    <t>Infrastructure</t>
  </si>
  <si>
    <t>College of Arts and Letters</t>
  </si>
  <si>
    <t>B Account</t>
  </si>
  <si>
    <t>Berquist, C</t>
  </si>
  <si>
    <t>CDR</t>
  </si>
  <si>
    <t>COAL</t>
  </si>
  <si>
    <t>Various</t>
  </si>
  <si>
    <t>B Account 1st Quarter</t>
  </si>
  <si>
    <t>Other</t>
  </si>
  <si>
    <t>Service</t>
  </si>
  <si>
    <t>B02016</t>
  </si>
  <si>
    <t>B Account 2nd Quarter</t>
  </si>
  <si>
    <t>14126</t>
  </si>
  <si>
    <t>U.S. Department of Health and Human Services via Alternative Opportunities, Inc.</t>
  </si>
  <si>
    <t>Regional Partnership Grant: Preserving Families Through Partnership Together</t>
  </si>
  <si>
    <t>Federal</t>
  </si>
  <si>
    <t>B Account 3rd Quarter</t>
  </si>
  <si>
    <t>B Account 4th Quarter</t>
  </si>
  <si>
    <t>13156</t>
  </si>
  <si>
    <t>Castrey, R</t>
  </si>
  <si>
    <t>Missouri Department of Elementary and Secondary Education</t>
  </si>
  <si>
    <t>Missouri Fine Arts Academy</t>
  </si>
  <si>
    <t>13089</t>
  </si>
  <si>
    <t>Kohnen, A</t>
  </si>
  <si>
    <t>ENG</t>
  </si>
  <si>
    <t>National Writing Project</t>
  </si>
  <si>
    <t>Investing in Innovation (i3): NWP College Ready Writers Program: Teacher Professional Development to Improve Student Writing</t>
  </si>
  <si>
    <t>Non-Profit</t>
  </si>
  <si>
    <t>Research</t>
  </si>
  <si>
    <t>English, C</t>
  </si>
  <si>
    <t>Implementing Literacy Standards Toward the Common Core</t>
  </si>
  <si>
    <t>Education</t>
  </si>
  <si>
    <t>SEED Teacher Leadership Development Grant</t>
  </si>
  <si>
    <t>13106</t>
  </si>
  <si>
    <t>Sutliff, K</t>
  </si>
  <si>
    <t>OSI</t>
  </si>
  <si>
    <t>Missouri Arts Council</t>
  </si>
  <si>
    <t>Ozarks Celebration Festival</t>
  </si>
  <si>
    <t>College of Business</t>
  </si>
  <si>
    <t>12190</t>
  </si>
  <si>
    <t>Byrd, S</t>
  </si>
  <si>
    <t>ACC</t>
  </si>
  <si>
    <t>COB</t>
  </si>
  <si>
    <t>U.S. Department of the Treasury</t>
  </si>
  <si>
    <t>Low Income Tax Clinic</t>
  </si>
  <si>
    <t>14135</t>
  </si>
  <si>
    <t>Tassin, K</t>
  </si>
  <si>
    <t>Walmart Foundation via United Way of the Ozarks</t>
  </si>
  <si>
    <t>Public Service Tax Clinics</t>
  </si>
  <si>
    <t>14008</t>
  </si>
  <si>
    <t>U.S. Department of the Treasury - Internal Revenue Service</t>
  </si>
  <si>
    <t>14010</t>
  </si>
  <si>
    <t>Meinert, D</t>
  </si>
  <si>
    <t>Cox College</t>
  </si>
  <si>
    <t>Cox EMHA Cohort 1</t>
  </si>
  <si>
    <t>07169</t>
  </si>
  <si>
    <t>International Management Education Center (IMEC)</t>
  </si>
  <si>
    <t>China EMBA Cohort 18</t>
  </si>
  <si>
    <t>Business</t>
  </si>
  <si>
    <t>China EMBA Cohort 20</t>
  </si>
  <si>
    <t>China EMBA Cohort 21</t>
  </si>
  <si>
    <t>12123</t>
  </si>
  <si>
    <t>Mercy Health System</t>
  </si>
  <si>
    <t>Mercy EMHA Cohort 2</t>
  </si>
  <si>
    <t>China EMBA Cohort 19</t>
  </si>
  <si>
    <t>College of Education</t>
  </si>
  <si>
    <t>Craig, C</t>
  </si>
  <si>
    <t>ACCESS</t>
  </si>
  <si>
    <t>COE</t>
  </si>
  <si>
    <t>K02041</t>
  </si>
  <si>
    <t>14006</t>
  </si>
  <si>
    <t>Hallgren, D</t>
  </si>
  <si>
    <t>CDC</t>
  </si>
  <si>
    <t>Missouri Preschool Project</t>
  </si>
  <si>
    <t>B02066</t>
  </si>
  <si>
    <t>14106</t>
  </si>
  <si>
    <t xml:space="preserve">U.S. Department of Health and Human Services via Missouri Department of Social Services via Missouri Department of Elementary and Secondary Education </t>
  </si>
  <si>
    <t>Meeting the Needs of All Children: Focus on Special Needs of Foster and Adoptive Children and Families</t>
  </si>
  <si>
    <t>Cunningham, D</t>
  </si>
  <si>
    <t>CEFS</t>
  </si>
  <si>
    <t>Cemore-Brigden, J</t>
  </si>
  <si>
    <t>Piccolo, D</t>
  </si>
  <si>
    <t>Missouri Department of Higher Education</t>
  </si>
  <si>
    <t>Transforming Mathematics Instruction Using Inquiry and One-to-One Environments (TRIM I+121)</t>
  </si>
  <si>
    <t>14177</t>
  </si>
  <si>
    <t>General Mills Foundation via Nemours Foundation</t>
  </si>
  <si>
    <t>General Mills Taking Steps to Healthy Success Grant</t>
  </si>
  <si>
    <t>02086</t>
  </si>
  <si>
    <t>MacGregor, C</t>
  </si>
  <si>
    <t>CLSE</t>
  </si>
  <si>
    <t>University of Missouri - Columbia</t>
  </si>
  <si>
    <t>Doctor of Education Cooperative Program in Educational Leadership</t>
  </si>
  <si>
    <t>14116</t>
  </si>
  <si>
    <t>Arthaud, T</t>
  </si>
  <si>
    <t>OERI: Analysis of Personalized Learning Environments</t>
  </si>
  <si>
    <t>14155</t>
  </si>
  <si>
    <t>Arhtaud, T</t>
  </si>
  <si>
    <t>Blindness/Low Vision/Orientation &amp; Mobility Tuition Grant</t>
  </si>
  <si>
    <t>05091</t>
  </si>
  <si>
    <t>Lehmann, T</t>
  </si>
  <si>
    <t>Missouri Assistive Technology Advisory Council</t>
  </si>
  <si>
    <t>Regional Assistive Technology Demonstration Center</t>
  </si>
  <si>
    <t>Farris, R</t>
  </si>
  <si>
    <t>CPC</t>
  </si>
  <si>
    <t>B02078</t>
  </si>
  <si>
    <t>Perryman, K</t>
  </si>
  <si>
    <t>IPT</t>
  </si>
  <si>
    <t>MPP</t>
  </si>
  <si>
    <t>B02067</t>
  </si>
  <si>
    <t>Chang, C</t>
  </si>
  <si>
    <t>RFT</t>
  </si>
  <si>
    <t>Kear, D</t>
  </si>
  <si>
    <t>Pearman, C</t>
  </si>
  <si>
    <t>Ward, J</t>
  </si>
  <si>
    <t>Early Elementary Environmental Education: A Field-Based Approach</t>
  </si>
  <si>
    <t>Cutbirth, S</t>
  </si>
  <si>
    <t>SWRPDC</t>
  </si>
  <si>
    <t>Breault, R</t>
  </si>
  <si>
    <t>SWRPDC Consolidated Contract</t>
  </si>
  <si>
    <t>14014</t>
  </si>
  <si>
    <t>K02044</t>
  </si>
  <si>
    <t>Franks, C</t>
  </si>
  <si>
    <t>Missouri Department of Elementary and Secondary Education via Springfield Public Schools</t>
  </si>
  <si>
    <t>Migrant Summer School</t>
  </si>
  <si>
    <t>Sawyer, E</t>
  </si>
  <si>
    <t>College of Health and Human Services</t>
  </si>
  <si>
    <t>12129</t>
  </si>
  <si>
    <t>Delong, R</t>
  </si>
  <si>
    <t>BMS</t>
  </si>
  <si>
    <t>CHHS</t>
  </si>
  <si>
    <t>National Institutes of Health</t>
  </si>
  <si>
    <t>Anti-Cancer RNA Nanoconjugates</t>
  </si>
  <si>
    <t>Garrad, R</t>
  </si>
  <si>
    <t>13071</t>
  </si>
  <si>
    <t>Feeney, S</t>
  </si>
  <si>
    <t>Health Resources and Services Administration</t>
  </si>
  <si>
    <t>Missouri State University Application for the Nurse Anesthetist Traineeship Program (NAT)</t>
  </si>
  <si>
    <t>Witkowski, C</t>
  </si>
  <si>
    <t>Nurse Anesthesia Traineeship Grant 2014</t>
  </si>
  <si>
    <t>Student Support</t>
  </si>
  <si>
    <t>14110</t>
  </si>
  <si>
    <t>Grbac, K</t>
  </si>
  <si>
    <t>CSD</t>
  </si>
  <si>
    <t>Missouri Department of Health and Senior Services</t>
  </si>
  <si>
    <t>Universal Newborn Hearing Screening: Reducing Lost to Follow Up</t>
  </si>
  <si>
    <t>12146</t>
  </si>
  <si>
    <t>White, L</t>
  </si>
  <si>
    <t>Barber, S</t>
  </si>
  <si>
    <t>Sertoma, Inc.</t>
  </si>
  <si>
    <t>CSD Community Hearing Screenings</t>
  </si>
  <si>
    <t>Equipment</t>
  </si>
  <si>
    <t>09176</t>
  </si>
  <si>
    <t>Wang, Y</t>
  </si>
  <si>
    <t>Deaf/HH Online Community of Practice Year 6</t>
  </si>
  <si>
    <t>13146</t>
  </si>
  <si>
    <t>Workshop: See-the-Sound/Visual Phonics Year 2</t>
  </si>
  <si>
    <t>14201</t>
  </si>
  <si>
    <t>Audiology Consultant-Newborn Hearing Screening</t>
  </si>
  <si>
    <t>Engler, K</t>
  </si>
  <si>
    <t>Cochlear Implant Consultation</t>
  </si>
  <si>
    <t>14206</t>
  </si>
  <si>
    <t>Oswalt, J</t>
  </si>
  <si>
    <t>11087</t>
  </si>
  <si>
    <t>Federman, E</t>
  </si>
  <si>
    <t>MPH</t>
  </si>
  <si>
    <t>Missouri Foundation for Health</t>
  </si>
  <si>
    <t>Healthy Living Alliance Year 3 Evaluation (subcontract)</t>
  </si>
  <si>
    <t>Hetzler, T</t>
  </si>
  <si>
    <t>MSMC</t>
  </si>
  <si>
    <t>B02115</t>
  </si>
  <si>
    <t>12162</t>
  </si>
  <si>
    <t>Hope, K</t>
  </si>
  <si>
    <t>NUR</t>
  </si>
  <si>
    <t>U.S. Department of Health and Human Services - Health Resources and Services Administration</t>
  </si>
  <si>
    <t>Missouri State University Application for Nursing Traineeship 2011-2012</t>
  </si>
  <si>
    <t>Sims-Giddens, S</t>
  </si>
  <si>
    <t>Caps, S</t>
  </si>
  <si>
    <t>PS</t>
  </si>
  <si>
    <t>B02119</t>
  </si>
  <si>
    <t>Oladehin, A</t>
  </si>
  <si>
    <t>PTC</t>
  </si>
  <si>
    <t>B02116</t>
  </si>
  <si>
    <t>14005</t>
  </si>
  <si>
    <t>Daniel, T</t>
  </si>
  <si>
    <t>RSTATS</t>
  </si>
  <si>
    <t>U.S. Department of Health and Human Services via Missouri Department of Health and Senior Services</t>
  </si>
  <si>
    <t>MoDHSS Abstinence Education Grant Program</t>
  </si>
  <si>
    <t>SLHC</t>
  </si>
  <si>
    <t>B02112</t>
  </si>
  <si>
    <t>12132</t>
  </si>
  <si>
    <t>SMAT</t>
  </si>
  <si>
    <t>Drury University</t>
  </si>
  <si>
    <t>Graduate Assistantship Funding - Drury</t>
  </si>
  <si>
    <t>13073</t>
  </si>
  <si>
    <t>Evangel University</t>
  </si>
  <si>
    <t>Graduate Assistantship Funding - Evangel</t>
  </si>
  <si>
    <t>Mercy Sports Medicine</t>
  </si>
  <si>
    <t>Graduate Assistantship Funding - Amendment 1</t>
  </si>
  <si>
    <t>14156</t>
  </si>
  <si>
    <t>Graduate Assistantship/Internship Funding - Drury</t>
  </si>
  <si>
    <t>12019</t>
  </si>
  <si>
    <t>Dollar, S</t>
  </si>
  <si>
    <t>SWK</t>
  </si>
  <si>
    <t>Missouri Department of Social Services</t>
  </si>
  <si>
    <t>Title IV-E MSW Program</t>
  </si>
  <si>
    <t>02212</t>
  </si>
  <si>
    <t>Street, L</t>
  </si>
  <si>
    <t>Missouri Mentoring Partnership FY14</t>
  </si>
  <si>
    <t>Missouri Mentoring Partnership FY15</t>
  </si>
  <si>
    <t>College of Humanities and Public Affairs</t>
  </si>
  <si>
    <t>13162</t>
  </si>
  <si>
    <t>Ray, J</t>
  </si>
  <si>
    <t>CAR</t>
  </si>
  <si>
    <t>CHPA</t>
  </si>
  <si>
    <t>Jviation, Inc.</t>
  </si>
  <si>
    <t>CAR-1503 Phase I Survey of 400 Acres for Monett Regional Airport</t>
  </si>
  <si>
    <t>Thompson, D</t>
  </si>
  <si>
    <t>13182</t>
  </si>
  <si>
    <t>Lopinot, N</t>
  </si>
  <si>
    <t>U.S. Army Corps of Engineers, Kansas City District via HNTB</t>
  </si>
  <si>
    <t>CAR-1499 Steamboat Wreck Mangetometer Survey for Cranberry Bend, Saline County, MO</t>
  </si>
  <si>
    <t>B02122</t>
  </si>
  <si>
    <t>U.S. Department of State</t>
  </si>
  <si>
    <t>U.S. Embassy Reimbursement Funding for Air Flights, SUV Rental and Supplies</t>
  </si>
  <si>
    <t>U.S. Department of Agruiculture, Forest Service</t>
  </si>
  <si>
    <t>CAR-1520a and b Mark Twain National Forest</t>
  </si>
  <si>
    <t>Garland, B</t>
  </si>
  <si>
    <t>CRIM</t>
  </si>
  <si>
    <t>U.S. Department of Justice via St. Louis Agency on Training and Employment</t>
  </si>
  <si>
    <t>Evaluation Services for Second Chance Act Reentry Project Grant</t>
  </si>
  <si>
    <t>U.S. Department of Labor via St. Louis Agency on Training and Employment</t>
  </si>
  <si>
    <t>Evaluation Services for Face Forward Serving Juvenile Offenders Grant</t>
  </si>
  <si>
    <t>Stone, L</t>
  </si>
  <si>
    <t>CSSPPR</t>
  </si>
  <si>
    <t>B02126</t>
  </si>
  <si>
    <t>Payne, K</t>
  </si>
  <si>
    <t>DSS</t>
  </si>
  <si>
    <t>U.S. Department of Defense</t>
  </si>
  <si>
    <t>Masters Degree in WMD Studies</t>
  </si>
  <si>
    <t>13018</t>
  </si>
  <si>
    <t>14011</t>
  </si>
  <si>
    <t>Gallaway, T</t>
  </si>
  <si>
    <t>ECON</t>
  </si>
  <si>
    <t>National Park Service via CESU</t>
  </si>
  <si>
    <t>Estimating the Potential Economic Value of the Night Skies above the Colorado Plateau</t>
  </si>
  <si>
    <t>Mitchell, D</t>
  </si>
  <si>
    <t>Hickey, D</t>
  </si>
  <si>
    <t>PLS</t>
  </si>
  <si>
    <t>Chiang Ching-Kuo Foundation for Scholarly International Exchange</t>
  </si>
  <si>
    <t>Taiwan and the Dispute in the South China Sea</t>
  </si>
  <si>
    <t>13044</t>
  </si>
  <si>
    <t>Sobel, E</t>
  </si>
  <si>
    <t>S&amp;A</t>
  </si>
  <si>
    <t>U.S. Forest Service, Department of Agriculture</t>
  </si>
  <si>
    <t>Challenge Cost Share Agreement</t>
  </si>
  <si>
    <t>14091</t>
  </si>
  <si>
    <t>National Endowment for the Humanities and Missouri Humanities Council</t>
  </si>
  <si>
    <t>Osage Culture Website and Traveling Trunk Project</t>
  </si>
  <si>
    <t>College of Natural and Applied Sciences</t>
  </si>
  <si>
    <t>11001</t>
  </si>
  <si>
    <t>Barnhart, C</t>
  </si>
  <si>
    <t>BIO</t>
  </si>
  <si>
    <t>CNAS</t>
  </si>
  <si>
    <t>Missouri Department of Conservation</t>
  </si>
  <si>
    <t>Assessment of Mussel Communities</t>
  </si>
  <si>
    <t>04155</t>
  </si>
  <si>
    <t>Mathis, A</t>
  </si>
  <si>
    <t>A Partnership to Conduct "Vital Signs" Monitoring of Natural Resources in NPS Units</t>
  </si>
  <si>
    <t>13176</t>
  </si>
  <si>
    <t>Ligon, D</t>
  </si>
  <si>
    <t>Oklahoma Department of Wildlife Conservation</t>
  </si>
  <si>
    <t>Assessing the Extent and Density of Chicken Turtle Populations in Southeastern Oklahoma</t>
  </si>
  <si>
    <t>Robbins, L</t>
  </si>
  <si>
    <t>Presidio Trust</t>
  </si>
  <si>
    <t>Mountain Lake Anodonta Propagation</t>
  </si>
  <si>
    <t>14097</t>
  </si>
  <si>
    <t>Propagation and Augmentation of the Ouachita Rock Pocketbook</t>
  </si>
  <si>
    <t>14050</t>
  </si>
  <si>
    <t>U.S. Fish &amp; Wildlife Service</t>
  </si>
  <si>
    <t>Turtle Conservation at Sequoyah National Wildlife Refuge</t>
  </si>
  <si>
    <t>B02147</t>
  </si>
  <si>
    <t>14067</t>
  </si>
  <si>
    <t>U.S. Fish &amp; Wildlife Service and Kansas Department of Wildlife, Parks and Tourism</t>
  </si>
  <si>
    <t>Propagation and Restoration of the Neosho Mucket in the Cottonwood River in Kansas</t>
  </si>
  <si>
    <t>12017</t>
  </si>
  <si>
    <t>Beckman, D</t>
  </si>
  <si>
    <t>City of Springfield, Mo</t>
  </si>
  <si>
    <t>City of Springfield Biological Assessment of Urban Streams XI</t>
  </si>
  <si>
    <t>City</t>
  </si>
  <si>
    <t>14143</t>
  </si>
  <si>
    <t>U.S. Army Corps of Engineers, Saint Louis District via SCI Engineering, Inc.</t>
  </si>
  <si>
    <t>Bat Monitoring Services to the U.S. Corps of Engineers</t>
  </si>
  <si>
    <t>14144</t>
  </si>
  <si>
    <t>SCI Engineering, Inc.</t>
  </si>
  <si>
    <t>Presence of Endangered Bats at a Missouri State Park</t>
  </si>
  <si>
    <t>14130</t>
  </si>
  <si>
    <t>Sho-Me Power Electric Cooperative</t>
  </si>
  <si>
    <t>Presence of Indiana Bats and Northern-Long Eared Bats on a Proposed Transmission Line</t>
  </si>
  <si>
    <t>Missouri Department of Natural Resources</t>
  </si>
  <si>
    <t>Mammals of Current River St. Park and Camp Zoe</t>
  </si>
  <si>
    <t>14157</t>
  </si>
  <si>
    <t>National Park Service</t>
  </si>
  <si>
    <t>Partnership to Conduct Vital Signs Monitoring of Natural Resources in 15 NPS Units</t>
  </si>
  <si>
    <t>Havel, J</t>
  </si>
  <si>
    <t>Wisconsin Department of Natural Resources via University of Wisconsin</t>
  </si>
  <si>
    <t>Trophic Interactions and the Efficacy of Milfoil Weevils in Biocontrol of Eurasian Water-Milfoil in Northern Lakes</t>
  </si>
  <si>
    <t>U.S. Fish &amp; Wildlife Service via Illinois Department of Natural Resources</t>
  </si>
  <si>
    <t>Recovery of the Alligator Snapping Turtle (Macrochelys temminckii) in the Mississippi River Valley Drainages of Southern Illinois, Oklahoma, and Louisiana</t>
  </si>
  <si>
    <t>Leis, S</t>
  </si>
  <si>
    <t>Bureau of Land Management</t>
  </si>
  <si>
    <t>Great Plains Fire Science Exchange</t>
  </si>
  <si>
    <t>Greene, J</t>
  </si>
  <si>
    <t>BSFS</t>
  </si>
  <si>
    <t>B02413</t>
  </si>
  <si>
    <t>14068</t>
  </si>
  <si>
    <t>U.S. Department of Agriculture via Project Learning Tree</t>
  </si>
  <si>
    <t>Green Leadership Academy for Diverse Ecosystems: Habitat Restoration</t>
  </si>
  <si>
    <t>08026</t>
  </si>
  <si>
    <t>City of Springfield, Mo, Greene County, Watershed Committee of the Ozarks</t>
  </si>
  <si>
    <t>Aquatic Education Specialist Position / Project WET (Water Education for Teachers)</t>
  </si>
  <si>
    <t>City/County/Non-Profit</t>
  </si>
  <si>
    <t>Wanekaya, A</t>
  </si>
  <si>
    <t>CHEM</t>
  </si>
  <si>
    <t>11130</t>
  </si>
  <si>
    <t>Gerasimchuk, N</t>
  </si>
  <si>
    <t>Antibacterial Effect of New Class of Visible Light Insensitive Silver(I) Complexes.  Adhesion and Biofilm Study"</t>
  </si>
  <si>
    <t>Thomas, D</t>
  </si>
  <si>
    <t>13021</t>
  </si>
  <si>
    <t>Schick, A</t>
  </si>
  <si>
    <t>BASF Corp.</t>
  </si>
  <si>
    <t>Soluplus Applications in Topical Gels</t>
  </si>
  <si>
    <t>14036</t>
  </si>
  <si>
    <t>May, D</t>
  </si>
  <si>
    <t>CRPM</t>
  </si>
  <si>
    <t>Missouri Department of Transportation</t>
  </si>
  <si>
    <t>FY14 Transportation Work Program</t>
  </si>
  <si>
    <t>Watts, D</t>
  </si>
  <si>
    <t>13165</t>
  </si>
  <si>
    <t>Faucett, D</t>
  </si>
  <si>
    <t>Structures and Community Anchor Review and Validation</t>
  </si>
  <si>
    <t>Missouri Office of Homeland Security</t>
  </si>
  <si>
    <t>Region D FY13 Homeland Security Grant Program</t>
  </si>
  <si>
    <t>14012</t>
  </si>
  <si>
    <t>Wittorff-Sandgren, D</t>
  </si>
  <si>
    <t>14066</t>
  </si>
  <si>
    <t>Ozarks Transportation Organization</t>
  </si>
  <si>
    <t>OTO Traffic Volume Study - Select Locations</t>
  </si>
  <si>
    <t>B02144</t>
  </si>
  <si>
    <t>Marshfield Senior Center</t>
  </si>
  <si>
    <t>Marshfield Senior Center Grant Writing</t>
  </si>
  <si>
    <t>Missouri Department of Public Safety via Missouri Association of Councils of Government</t>
  </si>
  <si>
    <t>FirstNet Broadband Initiative-Southwest Missouri Council of Governments</t>
  </si>
  <si>
    <t>14146</t>
  </si>
  <si>
    <t>United States Department of Transportation via the Missouri Department of Transportation (MODOT)</t>
  </si>
  <si>
    <t>Black, A</t>
  </si>
  <si>
    <t>GGP</t>
  </si>
  <si>
    <t>Malega, R</t>
  </si>
  <si>
    <t>Georgia Real Estate Fraud Prevention &amp; Awareness Coalition, Inc.</t>
  </si>
  <si>
    <t>Assessing Neighborhood Changes in Mortgage Fruad-Impacted Areas</t>
  </si>
  <si>
    <t>13148</t>
  </si>
  <si>
    <t>Cheng, Y</t>
  </si>
  <si>
    <t>MATH</t>
  </si>
  <si>
    <t>National Science Foundation via Mathematical Association of America</t>
  </si>
  <si>
    <t>2013 MAKO Undergraduate Math Research Conference</t>
  </si>
  <si>
    <t>Reid, L</t>
  </si>
  <si>
    <t>12023</t>
  </si>
  <si>
    <t>Rebaza, J</t>
  </si>
  <si>
    <t>National Science Foundation</t>
  </si>
  <si>
    <t>Research Experiences for Undergraduates in Mathematics at Missouri State University</t>
  </si>
  <si>
    <t>Education/Research</t>
  </si>
  <si>
    <t>Sun, X</t>
  </si>
  <si>
    <t>Plymate, L</t>
  </si>
  <si>
    <t>09030</t>
  </si>
  <si>
    <t>Pavlowsky, R</t>
  </si>
  <si>
    <t>OEWRI</t>
  </si>
  <si>
    <t>Springfield MS4/TMDL Monitoring Project</t>
  </si>
  <si>
    <t>08168</t>
  </si>
  <si>
    <t>City of Battlefield</t>
  </si>
  <si>
    <t>James River MS4/TMDL Monitoring Project</t>
  </si>
  <si>
    <t>City of Ozark</t>
  </si>
  <si>
    <t>City of Nixa</t>
  </si>
  <si>
    <t>Greene County</t>
  </si>
  <si>
    <t>County</t>
  </si>
  <si>
    <t>Christian County</t>
  </si>
  <si>
    <t>14149</t>
  </si>
  <si>
    <t>U.S. Department of Justice</t>
  </si>
  <si>
    <t>Big River Mining Sediment Assessment</t>
  </si>
  <si>
    <t>South Creek 319 Pre-Monitoring Project</t>
  </si>
  <si>
    <t>Ghosh, K</t>
  </si>
  <si>
    <t>PAMS</t>
  </si>
  <si>
    <t>12151</t>
  </si>
  <si>
    <t>Reed, M</t>
  </si>
  <si>
    <t>NASA via Missouri S and T</t>
  </si>
  <si>
    <t>Missouri Space Grant Consortium</t>
  </si>
  <si>
    <t>09057</t>
  </si>
  <si>
    <t>Mayanovic, R</t>
  </si>
  <si>
    <t>U.S. Department of Energy via Carnegie Institution of Washington</t>
  </si>
  <si>
    <t>In-Situ Investigations of Materials Under Extreme Conditions in Supercitical Aqueous Fluids</t>
  </si>
  <si>
    <t>13053</t>
  </si>
  <si>
    <t>RUI: Asteroseismology of Subdwarf B Stars as Representatives of High-Temperature Physics and Horizontal Branch Stellar Cores</t>
  </si>
  <si>
    <t>14001</t>
  </si>
  <si>
    <t>Mitra, S</t>
  </si>
  <si>
    <t>NASA</t>
  </si>
  <si>
    <t>Deposition of Conformal Antibacterial Nanocoatings Using Initiated Chemical Vapor Deposition (iCVD)</t>
  </si>
  <si>
    <t>Redd, E</t>
  </si>
  <si>
    <t>Super-Turing Computation and Brain-Like Intelligence</t>
  </si>
  <si>
    <t>Dong, L</t>
  </si>
  <si>
    <t>Qingdao University of Science and Technology</t>
  </si>
  <si>
    <t>Cooperative Research on Key Problem Solving for the Development of Graphene-Based Quantum Dot Solar Cells</t>
  </si>
  <si>
    <t>Diversity and Inclusion</t>
  </si>
  <si>
    <t>10116</t>
  </si>
  <si>
    <t>Wilson, T</t>
  </si>
  <si>
    <t>TRIO</t>
  </si>
  <si>
    <t>D&amp;I</t>
  </si>
  <si>
    <t>U.S. Department of Education</t>
  </si>
  <si>
    <t>TRIO - Student Support Services</t>
  </si>
  <si>
    <t>12114</t>
  </si>
  <si>
    <t>TRiO</t>
  </si>
  <si>
    <t>Missouri State Universtiy TRIO Upward Bound Program</t>
  </si>
  <si>
    <t>Library</t>
  </si>
  <si>
    <t>Stewart, T</t>
  </si>
  <si>
    <t>LIB</t>
  </si>
  <si>
    <t>Institute of Museum and Library Science via Missouri State Library</t>
  </si>
  <si>
    <t>Show Me Steps to Continuing Education for Depository Library Council Meeting and Federal Depository Library Conference</t>
  </si>
  <si>
    <t>President's Office</t>
  </si>
  <si>
    <t>Blackwood, R</t>
  </si>
  <si>
    <t>JKHH</t>
  </si>
  <si>
    <t>PRES</t>
  </si>
  <si>
    <t>2013-2014 Multidiscipline Programs</t>
  </si>
  <si>
    <t>Camp, S</t>
  </si>
  <si>
    <t>Office of the Provost</t>
  </si>
  <si>
    <t>13180</t>
  </si>
  <si>
    <t>Hwang, C</t>
  </si>
  <si>
    <t>AGR</t>
  </si>
  <si>
    <t>PROV</t>
  </si>
  <si>
    <t>U.S. Department of Agriculture</t>
  </si>
  <si>
    <t>Expanding Research and Education Capacities on Next-Generation Molecular Markers for Grape Cultivar Improvement</t>
  </si>
  <si>
    <t>Elliott, A</t>
  </si>
  <si>
    <t>Rimal, A</t>
  </si>
  <si>
    <t>Food Security Through Linking Resources to Enhance Undergraduate Education: Strategic Partnership Among Five Universities in Missouri</t>
  </si>
  <si>
    <t>Avery, J</t>
  </si>
  <si>
    <t>U.S. Department of Agriculture via Missouri Department of Agriculture</t>
  </si>
  <si>
    <t>High Tunnel Production Rotation of Primo Cane Bearing Raspberries in Grow Bags</t>
  </si>
  <si>
    <t>Howard, S</t>
  </si>
  <si>
    <t>Kaps, M</t>
  </si>
  <si>
    <t>Odneal, M</t>
  </si>
  <si>
    <t>B02154</t>
  </si>
  <si>
    <t>B02158</t>
  </si>
  <si>
    <t>B02161</t>
  </si>
  <si>
    <t>B02166</t>
  </si>
  <si>
    <t>B02385</t>
  </si>
  <si>
    <t>Franklin, K</t>
  </si>
  <si>
    <t>ASMT</t>
  </si>
  <si>
    <t>Qiu, W</t>
  </si>
  <si>
    <t>CGB</t>
  </si>
  <si>
    <t>Missouri Department of Agriculture via University of Missouri</t>
  </si>
  <si>
    <t>A Collaborative Study on Epidemics and Transmission of Grapevine Vein Clearing Virus in Missouri Vineyards</t>
  </si>
  <si>
    <t>United States Department of Agriculture via Cornell</t>
  </si>
  <si>
    <t>Accelerating Grape Cultivar Improvement via Phenotyping Centers and Next Generation Markers</t>
  </si>
  <si>
    <t>Mace, M</t>
  </si>
  <si>
    <t>MCC</t>
  </si>
  <si>
    <t>B02187</t>
  </si>
  <si>
    <t>Norgren, M</t>
  </si>
  <si>
    <t>MVEC</t>
  </si>
  <si>
    <t>Genome-Enabled Genetic Study of Grape Botrytis Bunch Rot Resistance</t>
  </si>
  <si>
    <t>Missouri Department of Agriculture</t>
  </si>
  <si>
    <t>Exploring the Genetic Resources of Norton Grape for Fungal Disease Resistance</t>
  </si>
  <si>
    <t>B02162</t>
  </si>
  <si>
    <t>B02165</t>
  </si>
  <si>
    <t>11052</t>
  </si>
  <si>
    <t>VESTA National Center of Excellence</t>
  </si>
  <si>
    <t>13194</t>
  </si>
  <si>
    <t>Joyce, D</t>
  </si>
  <si>
    <t>OPHI</t>
  </si>
  <si>
    <t>Comprehensive Tobacco Control Program</t>
  </si>
  <si>
    <t>14013</t>
  </si>
  <si>
    <t>Duitsman, D</t>
  </si>
  <si>
    <t>Skaggs Foundation</t>
  </si>
  <si>
    <t>Soar: Mental Health Trauma Intervention Program</t>
  </si>
  <si>
    <t>14017</t>
  </si>
  <si>
    <t>The Tobacco Cessation and Youth Advocacy Initiative</t>
  </si>
  <si>
    <t>01013</t>
  </si>
  <si>
    <t>Einhellig, F</t>
  </si>
  <si>
    <t>Library Science Program</t>
  </si>
  <si>
    <t>13174</t>
  </si>
  <si>
    <t>Project ACCESS</t>
  </si>
  <si>
    <t>13019</t>
  </si>
  <si>
    <t>Davis, B</t>
  </si>
  <si>
    <t>Spencer Educational Foundation, Inc.</t>
  </si>
  <si>
    <t>Risk Manager in Residence Program</t>
  </si>
  <si>
    <t>Student Affairs</t>
  </si>
  <si>
    <t>Johns, J</t>
  </si>
  <si>
    <t>CTC</t>
  </si>
  <si>
    <t>SA</t>
  </si>
  <si>
    <t>Stacie Mathewson Foundation</t>
  </si>
  <si>
    <t>SoBear: Bears in Recovery</t>
  </si>
  <si>
    <t>Cornelius-White, C</t>
  </si>
  <si>
    <t>FA</t>
  </si>
  <si>
    <t>2013-2014 Default Prevention Program</t>
  </si>
  <si>
    <t>Frederick, T</t>
  </si>
  <si>
    <t>RES LIFE</t>
  </si>
  <si>
    <t>Federal Emergency Management Agency via State of Missouri Emergency Management Agency</t>
  </si>
  <si>
    <t>Missouri State University HMGP Safe Room Project</t>
  </si>
  <si>
    <t>Construction</t>
  </si>
  <si>
    <t>Reed, J</t>
  </si>
  <si>
    <t>THWC</t>
  </si>
  <si>
    <t>VP of Research and Economic Development</t>
  </si>
  <si>
    <t>13164</t>
  </si>
  <si>
    <t>Alsup, J</t>
  </si>
  <si>
    <t>AHEC</t>
  </si>
  <si>
    <t>VPRED</t>
  </si>
  <si>
    <t>U.S. Department of Health and Human Services via AT Still University/KCOM</t>
  </si>
  <si>
    <t>Federal AHEC Cooperative Agreement</t>
  </si>
  <si>
    <t>B02386</t>
  </si>
  <si>
    <t>14122</t>
  </si>
  <si>
    <t>Missouri Department of Health and Senior Services via AT Still University</t>
  </si>
  <si>
    <t>ATSU AHEC/Access to Community Care Services - State Contract</t>
  </si>
  <si>
    <t>Wiley, T</t>
  </si>
  <si>
    <t>BRD SVC</t>
  </si>
  <si>
    <t>KSMU-State Miscellaneous Income</t>
  </si>
  <si>
    <t>KOZK-State Miscellaneous Income</t>
  </si>
  <si>
    <t>14082</t>
  </si>
  <si>
    <t>Knight, R</t>
  </si>
  <si>
    <t>Corporation for Public Broadcasting</t>
  </si>
  <si>
    <t xml:space="preserve">FY2014 Television Community Service Grant </t>
  </si>
  <si>
    <t xml:space="preserve">FY2014 Television Interconnection Grant </t>
  </si>
  <si>
    <t xml:space="preserve">FY2014 Radio Community Service Grant </t>
  </si>
  <si>
    <t xml:space="preserve">FY2014 Television Local Service Grant </t>
  </si>
  <si>
    <t>Curry, M</t>
  </si>
  <si>
    <t>CASE</t>
  </si>
  <si>
    <t>Creative Polymers Pty. Ltd.</t>
  </si>
  <si>
    <t>Novel Superconducting Polymers</t>
  </si>
  <si>
    <t>International</t>
  </si>
  <si>
    <t>Patel, R</t>
  </si>
  <si>
    <t>B02364</t>
  </si>
  <si>
    <t>Younger, S</t>
  </si>
  <si>
    <t>14186</t>
  </si>
  <si>
    <t>Keeth, J</t>
  </si>
  <si>
    <t>Crosstech Construction Products</t>
  </si>
  <si>
    <t>Crosstech Construction Products - Equipment Development</t>
  </si>
  <si>
    <t>13191</t>
  </si>
  <si>
    <t>Durham, P</t>
  </si>
  <si>
    <t>CBLS</t>
  </si>
  <si>
    <t>Upsher Smith Pharmaceuticals</t>
  </si>
  <si>
    <t>Determine Binding Site of Tonabersat Task 6</t>
  </si>
  <si>
    <t>14032</t>
  </si>
  <si>
    <t>Determine MOA of Tonabersat</t>
  </si>
  <si>
    <t>14033</t>
  </si>
  <si>
    <t>ESM Technologies Inc.</t>
  </si>
  <si>
    <t>In Vitro Testing of ESM Products on Synoviocytes</t>
  </si>
  <si>
    <t>14035</t>
  </si>
  <si>
    <t>International Dehydrated Foods</t>
  </si>
  <si>
    <t>In Vitro Testing of Chicken Broth Products on Synoviocytes</t>
  </si>
  <si>
    <t>13153</t>
  </si>
  <si>
    <t>Epigenetic Characterization of IDF Chicken Broth</t>
  </si>
  <si>
    <t>13160</t>
  </si>
  <si>
    <t>ESM Technologies, LLC</t>
  </si>
  <si>
    <t>Further In Vitro Testing of ESM Products on NFkB Activity on THP-1 Cell Lines</t>
  </si>
  <si>
    <t>14034</t>
  </si>
  <si>
    <t>VMI Nutrition/Genesys</t>
  </si>
  <si>
    <t>Analysis and Purification of Plant Extracts on Endothelial an Neuronal-like Cell Function</t>
  </si>
  <si>
    <t>B02317</t>
  </si>
  <si>
    <t>14109</t>
  </si>
  <si>
    <t>Allergan</t>
  </si>
  <si>
    <t>Towards a Better Understanding of DHE's Mechanism of Action: Defferentiating DHE from Triptans</t>
  </si>
  <si>
    <t>14115</t>
  </si>
  <si>
    <t>Determine Binding Site of Tonabersat Task 8</t>
  </si>
  <si>
    <t>14123</t>
  </si>
  <si>
    <t>The Comparison of Chicken Broths in Reducing Responses and Joint Stress Induced PKA Expression of the Trigeminal System</t>
  </si>
  <si>
    <t>The Dietary Inclusion of Chicken Broth to Enhance Cognitive Function</t>
  </si>
  <si>
    <t>The Dietary Inclusion of Supplemental Protein: Egg Protein vs. Other Protein Sources</t>
  </si>
  <si>
    <t>Allergan via Banyan Group</t>
  </si>
  <si>
    <t>Pathophsyiological and Clinical Outcome of Onabotulinumtoxin A Injections for the Treatment of Chronic Migraine</t>
  </si>
  <si>
    <t>Evaluation of Tonabersat and PRX201260 in an In Vivo Rat Model of Central Sensitization of Trigeminal Nociceptors</t>
  </si>
  <si>
    <t>Genysis Nutritional Labs</t>
  </si>
  <si>
    <t>14092</t>
  </si>
  <si>
    <t>Role of Calcium Gene-Related Peptide in Tempormandibular Joint Disorder Pathology</t>
  </si>
  <si>
    <t>Robinette, S</t>
  </si>
  <si>
    <t>IP</t>
  </si>
  <si>
    <t>B02505</t>
  </si>
  <si>
    <t>Kunkel, A</t>
  </si>
  <si>
    <t>JVIC</t>
  </si>
  <si>
    <t>Lease &amp; Affiliate Fees 1st Quarter</t>
  </si>
  <si>
    <t>14031</t>
  </si>
  <si>
    <t>Missouri Technology Corporation</t>
  </si>
  <si>
    <t>2014 Missouri State University Innovation Center</t>
  </si>
  <si>
    <t>Lease &amp; Affiliate Fees 3rd Quarter</t>
  </si>
  <si>
    <t>E Account</t>
  </si>
  <si>
    <t>Lease Fees 1st Quarter</t>
  </si>
  <si>
    <t>Lease Fees 2nd Quarter</t>
  </si>
  <si>
    <t>Lease Fees 3rd Quarter</t>
  </si>
  <si>
    <t>Innovation Center Performance Based Funding 2014</t>
  </si>
  <si>
    <t>Lease &amp; Affiliate Fees 4th Quarter</t>
  </si>
  <si>
    <t>Anderson, R</t>
  </si>
  <si>
    <t>MDI</t>
  </si>
  <si>
    <t>B02040</t>
  </si>
  <si>
    <t>SBTDC</t>
  </si>
  <si>
    <t>U.S. Small Business Administration via MU</t>
  </si>
  <si>
    <t>Small Business &amp; Technology Development Center</t>
  </si>
  <si>
    <t>K02013</t>
  </si>
  <si>
    <t>13166</t>
  </si>
  <si>
    <t>U.S. Small Business Administration via University of Missouri Columbia</t>
  </si>
  <si>
    <t>West Plains</t>
  </si>
  <si>
    <t>14113</t>
  </si>
  <si>
    <t>Adams, L</t>
  </si>
  <si>
    <t>DEV</t>
  </si>
  <si>
    <t>WP</t>
  </si>
  <si>
    <t>MRT Subgrant</t>
  </si>
  <si>
    <t>Bassham, D</t>
  </si>
  <si>
    <t>Providing Understanding and Learning for Student Economic Decisions - Year Two</t>
  </si>
  <si>
    <t>13074</t>
  </si>
  <si>
    <t>Bennett, D</t>
  </si>
  <si>
    <t>13125</t>
  </si>
  <si>
    <t>Dyer, C</t>
  </si>
  <si>
    <t>Adult Education and Literacy Program</t>
  </si>
  <si>
    <t>13172</t>
  </si>
  <si>
    <t>Girdley, L</t>
  </si>
  <si>
    <t>Tree Resource Improvement and Maintenance (T.R.I.M.) Grant</t>
  </si>
  <si>
    <t>Hensley, R</t>
  </si>
  <si>
    <t>Lancaster, D</t>
  </si>
  <si>
    <t>U.S. Department of Labor</t>
  </si>
  <si>
    <t>R3: Rural Revitalization and Recovery Project</t>
  </si>
  <si>
    <t>09204</t>
  </si>
  <si>
    <t>Lunday, H</t>
  </si>
  <si>
    <t>Child Care Access Means Parents in School (CCAMPIS)</t>
  </si>
  <si>
    <t>13065</t>
  </si>
  <si>
    <t>Threshold V</t>
  </si>
  <si>
    <t>Moore, R</t>
  </si>
  <si>
    <t>Redburn, A</t>
  </si>
  <si>
    <t>11032</t>
  </si>
  <si>
    <t>Ryburn, K</t>
  </si>
  <si>
    <t>US Department of Education</t>
  </si>
  <si>
    <t>Missouri State University - West Plains - Student Support Services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</si>
</sst>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mm/dd/yy;@"/>
    <numFmt numFmtId="166" formatCode="mm/dd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</font>
    <font>
      <b/>
      <sz val="16"/>
      <color theme="0" tint="-4.9989318521683403E-2"/>
      <name val="Cambria"/>
      <family val="1"/>
    </font>
    <font>
      <sz val="11"/>
      <color theme="1"/>
      <name val="Cambria"/>
      <family val="1"/>
    </font>
    <font>
      <b/>
      <sz val="16"/>
      <name val="Cambria"/>
      <family val="1"/>
    </font>
    <font>
      <b/>
      <sz val="11"/>
      <name val="Cambria"/>
      <family val="1"/>
    </font>
    <font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4" xfId="1" applyNumberFormat="1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42" fontId="6" fillId="3" borderId="6" xfId="1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wrapText="1"/>
    </xf>
    <xf numFmtId="3" fontId="6" fillId="4" borderId="7" xfId="1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7" xfId="2" applyFont="1" applyFill="1" applyBorder="1" applyAlignment="1" applyProtection="1">
      <alignment horizontal="center" wrapText="1"/>
      <protection locked="0"/>
    </xf>
    <xf numFmtId="14" fontId="7" fillId="0" borderId="7" xfId="0" applyNumberFormat="1" applyFont="1" applyFill="1" applyBorder="1" applyAlignment="1">
      <alignment horizontal="left" wrapText="1"/>
    </xf>
    <xf numFmtId="6" fontId="7" fillId="0" borderId="7" xfId="0" applyNumberFormat="1" applyFont="1" applyFill="1" applyBorder="1" applyAlignment="1">
      <alignment horizontal="left" wrapText="1"/>
    </xf>
    <xf numFmtId="165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wrapText="1"/>
    </xf>
    <xf numFmtId="164" fontId="4" fillId="0" borderId="7" xfId="3" applyNumberFormat="1" applyFont="1" applyFill="1" applyBorder="1" applyAlignment="1">
      <alignment wrapText="1"/>
    </xf>
    <xf numFmtId="49" fontId="5" fillId="3" borderId="7" xfId="0" applyNumberFormat="1" applyFont="1" applyFill="1" applyBorder="1" applyAlignment="1">
      <alignment horizontal="left" vertical="center"/>
    </xf>
    <xf numFmtId="164" fontId="6" fillId="3" borderId="7" xfId="1" applyNumberFormat="1" applyFont="1" applyFill="1" applyBorder="1" applyAlignment="1">
      <alignment horizontal="right" vertical="center"/>
    </xf>
    <xf numFmtId="42" fontId="6" fillId="3" borderId="7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center" wrapText="1"/>
    </xf>
    <xf numFmtId="0" fontId="4" fillId="0" borderId="7" xfId="3" applyFont="1" applyFill="1" applyBorder="1" applyAlignment="1">
      <alignment horizontal="left" wrapText="1"/>
    </xf>
    <xf numFmtId="0" fontId="4" fillId="0" borderId="7" xfId="3" applyFont="1" applyFill="1" applyBorder="1" applyAlignment="1">
      <alignment wrapText="1"/>
    </xf>
    <xf numFmtId="166" fontId="4" fillId="0" borderId="7" xfId="3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6" fontId="7" fillId="0" borderId="7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1" fontId="4" fillId="0" borderId="7" xfId="0" applyNumberFormat="1" applyFont="1" applyFill="1" applyBorder="1" applyAlignment="1">
      <alignment horizontal="center" wrapText="1"/>
    </xf>
    <xf numFmtId="49" fontId="4" fillId="0" borderId="7" xfId="3" applyNumberFormat="1" applyFont="1" applyFill="1" applyBorder="1" applyAlignment="1">
      <alignment horizontal="center"/>
    </xf>
    <xf numFmtId="0" fontId="4" fillId="0" borderId="7" xfId="3" applyFont="1" applyFill="1" applyBorder="1" applyAlignment="1">
      <alignment horizontal="left"/>
    </xf>
    <xf numFmtId="0" fontId="4" fillId="0" borderId="7" xfId="3" applyFont="1" applyFill="1" applyBorder="1" applyAlignment="1">
      <alignment horizontal="center"/>
    </xf>
    <xf numFmtId="165" fontId="4" fillId="0" borderId="7" xfId="3" applyNumberFormat="1" applyFont="1" applyFill="1" applyBorder="1" applyAlignment="1">
      <alignment horizontal="left"/>
    </xf>
    <xf numFmtId="164" fontId="4" fillId="0" borderId="7" xfId="3" applyNumberFormat="1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left"/>
    </xf>
    <xf numFmtId="6" fontId="7" fillId="0" borderId="7" xfId="0" applyNumberFormat="1" applyFont="1" applyFill="1" applyBorder="1" applyAlignment="1">
      <alignment horizontal="left"/>
    </xf>
    <xf numFmtId="49" fontId="4" fillId="0" borderId="7" xfId="3" applyNumberFormat="1" applyFont="1" applyFill="1" applyBorder="1" applyAlignment="1">
      <alignment horizontal="center" wrapText="1"/>
    </xf>
    <xf numFmtId="165" fontId="4" fillId="0" borderId="7" xfId="3" applyNumberFormat="1" applyFont="1" applyFill="1" applyBorder="1" applyAlignment="1">
      <alignment horizontal="left" wrapText="1"/>
    </xf>
    <xf numFmtId="0" fontId="4" fillId="0" borderId="7" xfId="4" applyFont="1" applyFill="1" applyBorder="1" applyAlignment="1" applyProtection="1">
      <alignment horizontal="center" wrapText="1"/>
    </xf>
    <xf numFmtId="165" fontId="7" fillId="0" borderId="7" xfId="0" applyNumberFormat="1" applyFont="1" applyFill="1" applyBorder="1" applyAlignment="1">
      <alignment horizontal="left" wrapText="1"/>
    </xf>
    <xf numFmtId="165" fontId="4" fillId="0" borderId="7" xfId="3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65" fontId="7" fillId="0" borderId="7" xfId="0" applyNumberFormat="1" applyFont="1" applyFill="1" applyBorder="1" applyAlignment="1">
      <alignment wrapText="1"/>
    </xf>
    <xf numFmtId="164" fontId="4" fillId="0" borderId="7" xfId="3" applyNumberFormat="1" applyFont="1" applyFill="1" applyBorder="1" applyAlignment="1">
      <alignment horizontal="left" wrapText="1"/>
    </xf>
    <xf numFmtId="0" fontId="4" fillId="0" borderId="7" xfId="2" applyFont="1" applyFill="1" applyBorder="1" applyAlignment="1">
      <alignment horizontal="center" wrapText="1"/>
    </xf>
    <xf numFmtId="165" fontId="4" fillId="0" borderId="7" xfId="2" applyNumberFormat="1" applyFont="1" applyFill="1" applyBorder="1" applyAlignment="1">
      <alignment horizontal="left" wrapText="1"/>
    </xf>
    <xf numFmtId="164" fontId="4" fillId="0" borderId="7" xfId="2" applyNumberFormat="1" applyFont="1" applyFill="1" applyBorder="1" applyAlignment="1">
      <alignment horizontal="left" wrapText="1"/>
    </xf>
    <xf numFmtId="0" fontId="7" fillId="0" borderId="7" xfId="5" applyFont="1" applyFill="1" applyBorder="1" applyAlignment="1" applyProtection="1">
      <alignment horizontal="center" wrapText="1"/>
      <protection locked="0"/>
    </xf>
    <xf numFmtId="164" fontId="7" fillId="0" borderId="7" xfId="5" applyNumberFormat="1" applyFont="1" applyFill="1" applyBorder="1" applyAlignment="1" applyProtection="1">
      <alignment horizontal="left" wrapText="1"/>
      <protection locked="0"/>
    </xf>
    <xf numFmtId="0" fontId="7" fillId="0" borderId="7" xfId="0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left" wrapText="1"/>
    </xf>
    <xf numFmtId="0" fontId="7" fillId="0" borderId="7" xfId="6" applyFont="1" applyFill="1" applyBorder="1" applyAlignment="1" applyProtection="1">
      <alignment horizontal="center" wrapText="1"/>
      <protection locked="0"/>
    </xf>
    <xf numFmtId="1" fontId="7" fillId="0" borderId="7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left" vertical="center"/>
    </xf>
    <xf numFmtId="164" fontId="6" fillId="3" borderId="8" xfId="1" applyNumberFormat="1" applyFont="1" applyFill="1" applyBorder="1" applyAlignment="1">
      <alignment horizontal="right" vertical="center"/>
    </xf>
    <xf numFmtId="49" fontId="5" fillId="3" borderId="6" xfId="0" applyNumberFormat="1" applyFont="1" applyFill="1" applyBorder="1" applyAlignment="1">
      <alignment horizontal="left" vertical="center"/>
    </xf>
    <xf numFmtId="164" fontId="6" fillId="3" borderId="9" xfId="1" applyNumberFormat="1" applyFont="1" applyFill="1" applyBorder="1" applyAlignment="1">
      <alignment horizontal="right" vertical="center"/>
    </xf>
    <xf numFmtId="165" fontId="4" fillId="0" borderId="7" xfId="3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left"/>
    </xf>
    <xf numFmtId="0" fontId="4" fillId="0" borderId="7" xfId="7" applyFont="1" applyFill="1" applyBorder="1" applyAlignment="1">
      <alignment horizontal="center" wrapText="1"/>
    </xf>
    <xf numFmtId="164" fontId="4" fillId="0" borderId="7" xfId="7" applyNumberFormat="1" applyFont="1" applyFill="1" applyBorder="1" applyAlignment="1">
      <alignment horizontal="left" wrapText="1"/>
    </xf>
    <xf numFmtId="1" fontId="4" fillId="0" borderId="7" xfId="7" applyNumberFormat="1" applyFont="1" applyFill="1" applyBorder="1" applyAlignment="1">
      <alignment horizontal="left" wrapText="1"/>
    </xf>
    <xf numFmtId="49" fontId="5" fillId="5" borderId="2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/>
    </xf>
    <xf numFmtId="49" fontId="5" fillId="5" borderId="4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164" fontId="6" fillId="5" borderId="8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wrapText="1"/>
    </xf>
    <xf numFmtId="49" fontId="5" fillId="5" borderId="5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49" fontId="5" fillId="5" borderId="6" xfId="0" applyNumberFormat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164" fontId="6" fillId="5" borderId="9" xfId="1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wrapText="1"/>
    </xf>
    <xf numFmtId="3" fontId="6" fillId="6" borderId="7" xfId="1" applyNumberFormat="1" applyFont="1" applyFill="1" applyBorder="1" applyAlignment="1">
      <alignment horizontal="center" wrapText="1"/>
    </xf>
    <xf numFmtId="165" fontId="7" fillId="0" borderId="7" xfId="8" applyNumberFormat="1" applyFont="1" applyFill="1" applyBorder="1" applyAlignment="1" applyProtection="1">
      <alignment horizontal="center" wrapText="1"/>
      <protection locked="0"/>
    </xf>
    <xf numFmtId="164" fontId="7" fillId="0" borderId="7" xfId="0" applyNumberFormat="1" applyFont="1" applyFill="1" applyBorder="1" applyAlignment="1">
      <alignment horizontal="left" wrapText="1"/>
    </xf>
    <xf numFmtId="1" fontId="7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 applyProtection="1">
      <alignment horizontal="center" wrapText="1"/>
      <protection locked="0"/>
    </xf>
    <xf numFmtId="164" fontId="4" fillId="0" borderId="7" xfId="0" applyNumberFormat="1" applyFont="1" applyFill="1" applyBorder="1" applyAlignment="1" applyProtection="1">
      <alignment horizontal="left" wrapText="1"/>
      <protection locked="0"/>
    </xf>
    <xf numFmtId="0" fontId="4" fillId="0" borderId="7" xfId="0" applyFont="1" applyFill="1" applyBorder="1" applyAlignment="1" applyProtection="1">
      <alignment horizontal="left" wrapText="1"/>
      <protection locked="0"/>
    </xf>
    <xf numFmtId="3" fontId="4" fillId="0" borderId="7" xfId="2" applyNumberFormat="1" applyFont="1" applyFill="1" applyBorder="1" applyAlignment="1">
      <alignment horizontal="left" wrapText="1"/>
    </xf>
    <xf numFmtId="164" fontId="4" fillId="0" borderId="7" xfId="2" applyNumberFormat="1" applyFont="1" applyFill="1" applyBorder="1" applyAlignment="1" applyProtection="1">
      <alignment horizontal="left" wrapText="1"/>
      <protection locked="0"/>
    </xf>
    <xf numFmtId="1" fontId="7" fillId="0" borderId="7" xfId="0" applyNumberFormat="1" applyFont="1" applyFill="1" applyBorder="1" applyAlignment="1">
      <alignment wrapText="1"/>
    </xf>
    <xf numFmtId="164" fontId="4" fillId="0" borderId="7" xfId="3" applyNumberFormat="1" applyFont="1" applyFill="1" applyBorder="1"/>
    <xf numFmtId="0" fontId="7" fillId="0" borderId="7" xfId="0" applyFont="1" applyFill="1" applyBorder="1"/>
    <xf numFmtId="14" fontId="7" fillId="0" borderId="7" xfId="0" applyNumberFormat="1" applyFont="1" applyFill="1" applyBorder="1"/>
    <xf numFmtId="6" fontId="7" fillId="0" borderId="7" xfId="0" applyNumberFormat="1" applyFont="1" applyFill="1" applyBorder="1"/>
    <xf numFmtId="166" fontId="4" fillId="0" borderId="7" xfId="3" applyNumberFormat="1" applyFont="1" applyFill="1" applyBorder="1" applyAlignment="1">
      <alignment horizontal="center"/>
    </xf>
    <xf numFmtId="164" fontId="7" fillId="0" borderId="7" xfId="6" applyNumberFormat="1" applyFont="1" applyFill="1" applyBorder="1" applyAlignment="1" applyProtection="1">
      <alignment horizontal="left" wrapText="1"/>
      <protection locked="0"/>
    </xf>
    <xf numFmtId="49" fontId="7" fillId="0" borderId="7" xfId="5" applyNumberFormat="1" applyFont="1" applyFill="1" applyBorder="1" applyAlignment="1" applyProtection="1">
      <alignment horizontal="center" wrapText="1"/>
      <protection locked="0"/>
    </xf>
    <xf numFmtId="0" fontId="4" fillId="0" borderId="7" xfId="6" applyFont="1" applyFill="1" applyBorder="1" applyAlignment="1">
      <alignment horizontal="left" wrapText="1"/>
    </xf>
    <xf numFmtId="0" fontId="4" fillId="0" borderId="7" xfId="9" applyFont="1" applyFill="1" applyBorder="1" applyAlignment="1" applyProtection="1">
      <alignment horizontal="center" wrapText="1"/>
    </xf>
    <xf numFmtId="164" fontId="4" fillId="0" borderId="7" xfId="9" applyNumberFormat="1" applyFont="1" applyFill="1" applyBorder="1" applyAlignment="1" applyProtection="1">
      <alignment horizontal="left" wrapText="1"/>
      <protection locked="0"/>
    </xf>
    <xf numFmtId="0" fontId="4" fillId="0" borderId="7" xfId="0" applyFont="1" applyFill="1" applyBorder="1" applyAlignment="1" applyProtection="1">
      <alignment horizontal="center" wrapText="1"/>
    </xf>
    <xf numFmtId="1" fontId="4" fillId="0" borderId="7" xfId="3" applyNumberFormat="1" applyFont="1" applyFill="1" applyBorder="1" applyAlignment="1">
      <alignment horizontal="center" wrapText="1"/>
    </xf>
    <xf numFmtId="49" fontId="4" fillId="0" borderId="7" xfId="2" applyNumberFormat="1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left" wrapText="1"/>
    </xf>
    <xf numFmtId="164" fontId="4" fillId="0" borderId="7" xfId="2" applyNumberFormat="1" applyFont="1" applyFill="1" applyBorder="1" applyAlignment="1">
      <alignment horizontal="center" wrapText="1"/>
    </xf>
    <xf numFmtId="0" fontId="4" fillId="0" borderId="7" xfId="2" applyFont="1" applyFill="1" applyBorder="1" applyAlignment="1">
      <alignment horizontal="left" wrapText="1"/>
    </xf>
    <xf numFmtId="3" fontId="4" fillId="0" borderId="7" xfId="2" applyNumberFormat="1" applyFont="1" applyFill="1" applyBorder="1" applyAlignment="1">
      <alignment horizontal="center" wrapText="1"/>
    </xf>
    <xf numFmtId="0" fontId="7" fillId="0" borderId="7" xfId="8" applyNumberFormat="1" applyFont="1" applyFill="1" applyBorder="1" applyAlignment="1" applyProtection="1">
      <alignment horizontal="center" wrapText="1"/>
      <protection locked="0"/>
    </xf>
    <xf numFmtId="49" fontId="7" fillId="0" borderId="7" xfId="4" applyNumberFormat="1" applyFont="1" applyFill="1" applyBorder="1" applyAlignment="1" applyProtection="1">
      <alignment horizontal="center" wrapText="1"/>
      <protection locked="0"/>
    </xf>
    <xf numFmtId="164" fontId="7" fillId="0" borderId="7" xfId="4" applyNumberFormat="1" applyFont="1" applyFill="1" applyBorder="1" applyAlignment="1" applyProtection="1">
      <alignment horizontal="left" wrapText="1"/>
      <protection locked="0"/>
    </xf>
  </cellXfs>
  <cellStyles count="10">
    <cellStyle name="Comma" xfId="1" builtinId="3"/>
    <cellStyle name="Normal" xfId="0" builtinId="0"/>
    <cellStyle name="Normal 10 2" xfId="3"/>
    <cellStyle name="Normal 18" xfId="7"/>
    <cellStyle name="Normal 30" xfId="9"/>
    <cellStyle name="Normal 51" xfId="5"/>
    <cellStyle name="Normal 52" xfId="4"/>
    <cellStyle name="Normal 57" xfId="8"/>
    <cellStyle name="Normal 72" xfId="6"/>
    <cellStyle name="Normal 78" xfId="2"/>
  </cellStyles>
  <dxfs count="0"/>
  <tableStyles count="0" defaultTableStyle="TableStyleMedium2" defaultPivotStyle="PivotStyleLight16"/>
  <colors>
    <mruColors>
      <color rgb="FFEEECE1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showGridLines="0" tabSelected="1" workbookViewId="0">
      <pane ySplit="3" topLeftCell="A153" activePane="bottomLeft" state="frozen"/>
      <selection pane="bottomLeft" activeCell="E158" sqref="E158"/>
    </sheetView>
  </sheetViews>
  <sheetFormatPr defaultRowHeight="14.25" x14ac:dyDescent="0.2"/>
  <cols>
    <col min="1" max="1" width="1.42578125" style="6" customWidth="1"/>
    <col min="2" max="2" width="11.140625" style="6" customWidth="1"/>
    <col min="3" max="3" width="18.28515625" style="6" bestFit="1" customWidth="1"/>
    <col min="4" max="4" width="11.28515625" style="6" bestFit="1" customWidth="1"/>
    <col min="5" max="5" width="7.85546875" style="6" bestFit="1" customWidth="1"/>
    <col min="6" max="6" width="48.140625" style="23" customWidth="1"/>
    <col min="7" max="7" width="66.140625" style="23" customWidth="1"/>
    <col min="8" max="8" width="12.7109375" style="6" bestFit="1" customWidth="1"/>
    <col min="9" max="9" width="16.5703125" style="6" bestFit="1" customWidth="1"/>
    <col min="10" max="10" width="16.5703125" style="6" customWidth="1"/>
    <col min="11" max="11" width="17" style="6" customWidth="1"/>
    <col min="12" max="12" width="1.5703125" style="6" customWidth="1"/>
    <col min="13" max="13" width="11" style="6" bestFit="1" customWidth="1"/>
    <col min="14" max="14" width="12.7109375" style="6" bestFit="1" customWidth="1"/>
    <col min="15" max="16384" width="9.140625" style="6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3"/>
      <c r="K1" s="4">
        <f>SUM(K381,K306,K246,K232,K153,K126,K79,K37,K24,K8,K299,K241,K4,K237)</f>
        <v>21948926</v>
      </c>
      <c r="L1" s="5"/>
    </row>
    <row r="2" spans="1:14" ht="20.25" x14ac:dyDescent="0.2">
      <c r="A2" s="1"/>
      <c r="B2" s="1"/>
      <c r="C2" s="1"/>
      <c r="D2" s="1"/>
      <c r="E2" s="1"/>
      <c r="F2" s="1"/>
      <c r="G2" s="2"/>
      <c r="H2" s="2"/>
      <c r="I2" s="2"/>
      <c r="J2" s="3"/>
      <c r="K2" s="5"/>
      <c r="L2" s="5"/>
    </row>
    <row r="3" spans="1:14" ht="20.25" x14ac:dyDescent="0.2">
      <c r="A3" s="1"/>
      <c r="B3" s="1"/>
      <c r="C3" s="1"/>
      <c r="D3" s="1"/>
      <c r="E3" s="1"/>
      <c r="F3" s="1"/>
      <c r="G3" s="7"/>
      <c r="H3" s="7"/>
      <c r="I3" s="7"/>
      <c r="J3" s="3"/>
      <c r="K3" s="5"/>
      <c r="L3" s="5"/>
    </row>
    <row r="4" spans="1:14" x14ac:dyDescent="0.2">
      <c r="B4" s="8" t="s">
        <v>2</v>
      </c>
      <c r="C4" s="9"/>
      <c r="D4" s="9"/>
      <c r="E4" s="9"/>
      <c r="F4" s="9"/>
      <c r="G4" s="9"/>
      <c r="H4" s="10" t="s">
        <v>3</v>
      </c>
      <c r="I4" s="11"/>
      <c r="J4" s="12"/>
      <c r="K4" s="13">
        <f>SUM(K7)</f>
        <v>37200</v>
      </c>
    </row>
    <row r="5" spans="1:14" x14ac:dyDescent="0.2">
      <c r="B5" s="14"/>
      <c r="C5" s="15"/>
      <c r="D5" s="15"/>
      <c r="E5" s="15"/>
      <c r="F5" s="15"/>
      <c r="G5" s="15"/>
      <c r="H5" s="16"/>
      <c r="I5" s="17"/>
      <c r="J5" s="18"/>
      <c r="K5" s="19"/>
    </row>
    <row r="6" spans="1:14" ht="28.5" x14ac:dyDescent="0.2"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1" t="s">
        <v>13</v>
      </c>
      <c r="N6" s="22"/>
    </row>
    <row r="7" spans="1:14" s="23" customFormat="1" ht="28.5" x14ac:dyDescent="0.2">
      <c r="B7" s="24">
        <v>14208</v>
      </c>
      <c r="C7" s="25" t="s">
        <v>14</v>
      </c>
      <c r="D7" s="26" t="s">
        <v>15</v>
      </c>
      <c r="E7" s="27" t="s">
        <v>16</v>
      </c>
      <c r="F7" s="28" t="s">
        <v>17</v>
      </c>
      <c r="G7" s="28" t="s">
        <v>18</v>
      </c>
      <c r="H7" s="25" t="s">
        <v>19</v>
      </c>
      <c r="I7" s="26" t="s">
        <v>20</v>
      </c>
      <c r="J7" s="29">
        <v>41813</v>
      </c>
      <c r="K7" s="30">
        <v>37200</v>
      </c>
    </row>
    <row r="8" spans="1:14" s="23" customFormat="1" x14ac:dyDescent="0.2">
      <c r="B8" s="31" t="s">
        <v>21</v>
      </c>
      <c r="C8" s="31"/>
      <c r="D8" s="31"/>
      <c r="E8" s="31"/>
      <c r="F8" s="31"/>
      <c r="G8" s="31"/>
      <c r="H8" s="10" t="s">
        <v>3</v>
      </c>
      <c r="I8" s="11"/>
      <c r="J8" s="12"/>
      <c r="K8" s="32">
        <f>SUM(K11:K23)</f>
        <v>293191.82</v>
      </c>
    </row>
    <row r="9" spans="1:14" x14ac:dyDescent="0.2">
      <c r="B9" s="31"/>
      <c r="C9" s="31"/>
      <c r="D9" s="31"/>
      <c r="E9" s="31"/>
      <c r="F9" s="31"/>
      <c r="G9" s="31"/>
      <c r="H9" s="16"/>
      <c r="I9" s="17"/>
      <c r="J9" s="18"/>
      <c r="K9" s="33"/>
    </row>
    <row r="10" spans="1:14" ht="28.5" x14ac:dyDescent="0.2">
      <c r="B10" s="20" t="s">
        <v>4</v>
      </c>
      <c r="C10" s="20" t="s">
        <v>5</v>
      </c>
      <c r="D10" s="20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11</v>
      </c>
      <c r="J10" s="20" t="s">
        <v>12</v>
      </c>
      <c r="K10" s="21" t="s">
        <v>13</v>
      </c>
    </row>
    <row r="11" spans="1:14" s="23" customFormat="1" x14ac:dyDescent="0.2">
      <c r="B11" s="34" t="s">
        <v>22</v>
      </c>
      <c r="C11" s="35" t="s">
        <v>23</v>
      </c>
      <c r="D11" s="35" t="s">
        <v>24</v>
      </c>
      <c r="E11" s="34" t="s">
        <v>25</v>
      </c>
      <c r="F11" s="36" t="s">
        <v>26</v>
      </c>
      <c r="G11" s="36" t="s">
        <v>27</v>
      </c>
      <c r="H11" s="35" t="s">
        <v>28</v>
      </c>
      <c r="I11" s="36" t="s">
        <v>29</v>
      </c>
      <c r="J11" s="37">
        <v>41547</v>
      </c>
      <c r="K11" s="30">
        <v>22588.710000000003</v>
      </c>
    </row>
    <row r="12" spans="1:14" s="23" customFormat="1" x14ac:dyDescent="0.2">
      <c r="B12" s="38" t="s">
        <v>22</v>
      </c>
      <c r="C12" s="39" t="s">
        <v>23</v>
      </c>
      <c r="D12" s="39" t="s">
        <v>24</v>
      </c>
      <c r="E12" s="40" t="s">
        <v>25</v>
      </c>
      <c r="F12" s="41" t="s">
        <v>30</v>
      </c>
      <c r="G12" s="42" t="s">
        <v>31</v>
      </c>
      <c r="H12" s="25" t="s">
        <v>26</v>
      </c>
      <c r="I12" s="43" t="s">
        <v>29</v>
      </c>
      <c r="J12" s="37">
        <v>41639</v>
      </c>
      <c r="K12" s="30">
        <v>9011</v>
      </c>
    </row>
    <row r="13" spans="1:14" s="23" customFormat="1" ht="28.5" x14ac:dyDescent="0.2">
      <c r="B13" s="44" t="s">
        <v>32</v>
      </c>
      <c r="C13" s="39" t="s">
        <v>23</v>
      </c>
      <c r="D13" s="39" t="s">
        <v>24</v>
      </c>
      <c r="E13" s="38" t="s">
        <v>25</v>
      </c>
      <c r="F13" s="45" t="s">
        <v>33</v>
      </c>
      <c r="G13" s="45" t="s">
        <v>34</v>
      </c>
      <c r="H13" s="39" t="s">
        <v>35</v>
      </c>
      <c r="I13" s="45" t="s">
        <v>29</v>
      </c>
      <c r="J13" s="37">
        <v>41684</v>
      </c>
      <c r="K13" s="30">
        <v>58000</v>
      </c>
    </row>
    <row r="14" spans="1:14" s="23" customFormat="1" x14ac:dyDescent="0.2">
      <c r="B14" s="46" t="s">
        <v>22</v>
      </c>
      <c r="C14" s="39" t="s">
        <v>23</v>
      </c>
      <c r="D14" s="39" t="s">
        <v>24</v>
      </c>
      <c r="E14" s="38" t="s">
        <v>25</v>
      </c>
      <c r="F14" s="45" t="s">
        <v>30</v>
      </c>
      <c r="G14" s="45" t="s">
        <v>36</v>
      </c>
      <c r="H14" s="39" t="s">
        <v>26</v>
      </c>
      <c r="I14" s="45" t="s">
        <v>29</v>
      </c>
      <c r="J14" s="37">
        <v>41729</v>
      </c>
      <c r="K14" s="30">
        <v>4162.1100000000006</v>
      </c>
    </row>
    <row r="15" spans="1:14" s="23" customFormat="1" x14ac:dyDescent="0.2">
      <c r="B15" s="47" t="s">
        <v>22</v>
      </c>
      <c r="C15" s="48" t="s">
        <v>23</v>
      </c>
      <c r="D15" s="48" t="s">
        <v>24</v>
      </c>
      <c r="E15" s="49" t="s">
        <v>25</v>
      </c>
      <c r="F15" s="50" t="s">
        <v>30</v>
      </c>
      <c r="G15" s="51" t="s">
        <v>37</v>
      </c>
      <c r="H15" s="52" t="s">
        <v>26</v>
      </c>
      <c r="I15" s="53" t="s">
        <v>29</v>
      </c>
      <c r="J15" s="37">
        <v>41820</v>
      </c>
      <c r="K15" s="30">
        <v>3025</v>
      </c>
    </row>
    <row r="16" spans="1:14" s="23" customFormat="1" ht="28.5" x14ac:dyDescent="0.2">
      <c r="B16" s="54" t="s">
        <v>38</v>
      </c>
      <c r="C16" s="35" t="s">
        <v>39</v>
      </c>
      <c r="D16" s="35" t="s">
        <v>25</v>
      </c>
      <c r="E16" s="34" t="s">
        <v>25</v>
      </c>
      <c r="F16" s="36" t="s">
        <v>40</v>
      </c>
      <c r="G16" s="36" t="s">
        <v>41</v>
      </c>
      <c r="H16" s="55" t="s">
        <v>19</v>
      </c>
      <c r="I16" s="30" t="s">
        <v>29</v>
      </c>
      <c r="J16" s="37">
        <v>41603</v>
      </c>
      <c r="K16" s="30">
        <v>60140</v>
      </c>
    </row>
    <row r="17" spans="2:11" s="23" customFormat="1" ht="28.5" x14ac:dyDescent="0.2">
      <c r="B17" s="54" t="s">
        <v>42</v>
      </c>
      <c r="C17" s="35" t="s">
        <v>43</v>
      </c>
      <c r="D17" s="35" t="s">
        <v>44</v>
      </c>
      <c r="E17" s="34" t="s">
        <v>25</v>
      </c>
      <c r="F17" s="36" t="s">
        <v>45</v>
      </c>
      <c r="G17" s="36" t="s">
        <v>46</v>
      </c>
      <c r="H17" s="35" t="s">
        <v>47</v>
      </c>
      <c r="I17" s="36" t="s">
        <v>48</v>
      </c>
      <c r="J17" s="37">
        <v>41473</v>
      </c>
      <c r="K17" s="30">
        <v>15000</v>
      </c>
    </row>
    <row r="18" spans="2:11" s="23" customFormat="1" ht="28.5" x14ac:dyDescent="0.2">
      <c r="B18" s="54" t="s">
        <v>42</v>
      </c>
      <c r="C18" s="35" t="s">
        <v>49</v>
      </c>
      <c r="D18" s="35" t="s">
        <v>44</v>
      </c>
      <c r="E18" s="34" t="s">
        <v>25</v>
      </c>
      <c r="F18" s="36" t="s">
        <v>45</v>
      </c>
      <c r="G18" s="36" t="s">
        <v>46</v>
      </c>
      <c r="H18" s="35" t="s">
        <v>47</v>
      </c>
      <c r="I18" s="36" t="s">
        <v>48</v>
      </c>
      <c r="J18" s="37">
        <v>41498</v>
      </c>
      <c r="K18" s="30">
        <v>39380</v>
      </c>
    </row>
    <row r="19" spans="2:11" s="23" customFormat="1" ht="28.5" x14ac:dyDescent="0.2">
      <c r="B19" s="54" t="s">
        <v>42</v>
      </c>
      <c r="C19" s="35" t="s">
        <v>43</v>
      </c>
      <c r="D19" s="35" t="s">
        <v>44</v>
      </c>
      <c r="E19" s="34" t="s">
        <v>25</v>
      </c>
      <c r="F19" s="36" t="s">
        <v>45</v>
      </c>
      <c r="G19" s="36" t="s">
        <v>46</v>
      </c>
      <c r="H19" s="35" t="s">
        <v>47</v>
      </c>
      <c r="I19" s="36" t="s">
        <v>48</v>
      </c>
      <c r="J19" s="37">
        <v>41498</v>
      </c>
      <c r="K19" s="30">
        <v>50120.000000000007</v>
      </c>
    </row>
    <row r="20" spans="2:11" s="23" customFormat="1" ht="28.5" x14ac:dyDescent="0.2">
      <c r="B20" s="56">
        <v>14095</v>
      </c>
      <c r="C20" s="57" t="s">
        <v>49</v>
      </c>
      <c r="D20" s="28" t="s">
        <v>44</v>
      </c>
      <c r="E20" s="27" t="s">
        <v>25</v>
      </c>
      <c r="F20" s="43" t="s">
        <v>40</v>
      </c>
      <c r="G20" s="42" t="s">
        <v>50</v>
      </c>
      <c r="H20" s="25" t="s">
        <v>19</v>
      </c>
      <c r="I20" s="43" t="s">
        <v>51</v>
      </c>
      <c r="J20" s="37">
        <v>41612</v>
      </c>
      <c r="K20" s="30">
        <v>10425</v>
      </c>
    </row>
    <row r="21" spans="2:11" s="23" customFormat="1" ht="28.5" x14ac:dyDescent="0.2">
      <c r="B21" s="34">
        <v>14095</v>
      </c>
      <c r="C21" s="35" t="s">
        <v>43</v>
      </c>
      <c r="D21" s="35" t="s">
        <v>44</v>
      </c>
      <c r="E21" s="58" t="s">
        <v>25</v>
      </c>
      <c r="F21" s="30" t="s">
        <v>40</v>
      </c>
      <c r="G21" s="42" t="s">
        <v>50</v>
      </c>
      <c r="H21" s="25" t="s">
        <v>19</v>
      </c>
      <c r="I21" s="43" t="s">
        <v>51</v>
      </c>
      <c r="J21" s="37">
        <v>41612</v>
      </c>
      <c r="K21" s="30">
        <v>8936</v>
      </c>
    </row>
    <row r="22" spans="2:11" s="23" customFormat="1" x14ac:dyDescent="0.2">
      <c r="B22" s="38">
        <v>12168</v>
      </c>
      <c r="C22" s="39" t="s">
        <v>49</v>
      </c>
      <c r="D22" s="39" t="s">
        <v>44</v>
      </c>
      <c r="E22" s="40" t="s">
        <v>25</v>
      </c>
      <c r="F22" s="41" t="s">
        <v>45</v>
      </c>
      <c r="G22" s="42" t="s">
        <v>52</v>
      </c>
      <c r="H22" s="25" t="s">
        <v>47</v>
      </c>
      <c r="I22" s="43" t="s">
        <v>51</v>
      </c>
      <c r="J22" s="37">
        <v>41757</v>
      </c>
      <c r="K22" s="30">
        <v>10000</v>
      </c>
    </row>
    <row r="23" spans="2:11" x14ac:dyDescent="0.2">
      <c r="B23" s="54" t="s">
        <v>53</v>
      </c>
      <c r="C23" s="35" t="s">
        <v>54</v>
      </c>
      <c r="D23" s="35" t="s">
        <v>55</v>
      </c>
      <c r="E23" s="34" t="s">
        <v>25</v>
      </c>
      <c r="F23" s="36" t="s">
        <v>56</v>
      </c>
      <c r="G23" s="36" t="s">
        <v>57</v>
      </c>
      <c r="H23" s="55" t="s">
        <v>19</v>
      </c>
      <c r="I23" s="30" t="s">
        <v>51</v>
      </c>
      <c r="J23" s="37">
        <v>41612</v>
      </c>
      <c r="K23" s="30">
        <v>2404</v>
      </c>
    </row>
    <row r="24" spans="2:11" s="59" customFormat="1" x14ac:dyDescent="0.2">
      <c r="B24" s="31" t="s">
        <v>58</v>
      </c>
      <c r="C24" s="31"/>
      <c r="D24" s="31"/>
      <c r="E24" s="31"/>
      <c r="F24" s="31"/>
      <c r="G24" s="31"/>
      <c r="H24" s="10" t="s">
        <v>3</v>
      </c>
      <c r="I24" s="11"/>
      <c r="J24" s="12"/>
      <c r="K24" s="32">
        <f>SUM(K27:K36)</f>
        <v>2841928</v>
      </c>
    </row>
    <row r="25" spans="2:11" s="59" customFormat="1" x14ac:dyDescent="0.2">
      <c r="B25" s="31"/>
      <c r="C25" s="31"/>
      <c r="D25" s="31"/>
      <c r="E25" s="31"/>
      <c r="F25" s="31"/>
      <c r="G25" s="31"/>
      <c r="H25" s="16"/>
      <c r="I25" s="17"/>
      <c r="J25" s="18"/>
      <c r="K25" s="33"/>
    </row>
    <row r="26" spans="2:11" s="59" customFormat="1" ht="28.5" x14ac:dyDescent="0.2">
      <c r="B26" s="20" t="s">
        <v>4</v>
      </c>
      <c r="C26" s="20" t="s">
        <v>5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11</v>
      </c>
      <c r="J26" s="20" t="s">
        <v>12</v>
      </c>
      <c r="K26" s="21" t="s">
        <v>13</v>
      </c>
    </row>
    <row r="27" spans="2:11" s="23" customFormat="1" x14ac:dyDescent="0.2">
      <c r="B27" s="54" t="s">
        <v>59</v>
      </c>
      <c r="C27" s="35" t="s">
        <v>60</v>
      </c>
      <c r="D27" s="35" t="s">
        <v>61</v>
      </c>
      <c r="E27" s="38" t="s">
        <v>62</v>
      </c>
      <c r="F27" s="36" t="s">
        <v>63</v>
      </c>
      <c r="G27" s="36" t="s">
        <v>64</v>
      </c>
      <c r="H27" s="36" t="s">
        <v>35</v>
      </c>
      <c r="I27" s="36" t="s">
        <v>29</v>
      </c>
      <c r="J27" s="37">
        <v>41477</v>
      </c>
      <c r="K27" s="30">
        <v>80000</v>
      </c>
    </row>
    <row r="28" spans="2:11" s="23" customFormat="1" x14ac:dyDescent="0.2">
      <c r="B28" s="44" t="s">
        <v>65</v>
      </c>
      <c r="C28" s="39" t="s">
        <v>66</v>
      </c>
      <c r="D28" s="39" t="s">
        <v>61</v>
      </c>
      <c r="E28" s="38" t="s">
        <v>62</v>
      </c>
      <c r="F28" s="45" t="s">
        <v>67</v>
      </c>
      <c r="G28" s="45" t="s">
        <v>68</v>
      </c>
      <c r="H28" s="45" t="s">
        <v>47</v>
      </c>
      <c r="I28" s="45" t="s">
        <v>29</v>
      </c>
      <c r="J28" s="37">
        <v>41695</v>
      </c>
      <c r="K28" s="30">
        <v>13240</v>
      </c>
    </row>
    <row r="29" spans="2:11" s="23" customFormat="1" ht="28.5" x14ac:dyDescent="0.2">
      <c r="B29" s="44" t="s">
        <v>69</v>
      </c>
      <c r="C29" s="39" t="s">
        <v>66</v>
      </c>
      <c r="D29" s="39" t="s">
        <v>61</v>
      </c>
      <c r="E29" s="38" t="s">
        <v>62</v>
      </c>
      <c r="F29" s="45" t="s">
        <v>70</v>
      </c>
      <c r="G29" s="45" t="s">
        <v>64</v>
      </c>
      <c r="H29" s="45" t="s">
        <v>35</v>
      </c>
      <c r="I29" s="45" t="s">
        <v>29</v>
      </c>
      <c r="J29" s="37">
        <v>41723</v>
      </c>
      <c r="K29" s="30">
        <v>23000</v>
      </c>
    </row>
    <row r="30" spans="2:11" s="23" customFormat="1" ht="28.5" x14ac:dyDescent="0.2">
      <c r="B30" s="34">
        <v>14008</v>
      </c>
      <c r="C30" s="35" t="s">
        <v>66</v>
      </c>
      <c r="D30" s="35" t="s">
        <v>61</v>
      </c>
      <c r="E30" s="58" t="s">
        <v>62</v>
      </c>
      <c r="F30" s="30" t="s">
        <v>70</v>
      </c>
      <c r="G30" s="42" t="s">
        <v>64</v>
      </c>
      <c r="H30" s="29" t="s">
        <v>35</v>
      </c>
      <c r="I30" s="43" t="s">
        <v>29</v>
      </c>
      <c r="J30" s="37">
        <v>41767</v>
      </c>
      <c r="K30" s="30">
        <v>59000</v>
      </c>
    </row>
    <row r="31" spans="2:11" s="23" customFormat="1" x14ac:dyDescent="0.2">
      <c r="B31" s="54" t="s">
        <v>71</v>
      </c>
      <c r="C31" s="35" t="s">
        <v>72</v>
      </c>
      <c r="D31" s="35" t="s">
        <v>62</v>
      </c>
      <c r="E31" s="34" t="s">
        <v>62</v>
      </c>
      <c r="F31" s="36" t="s">
        <v>73</v>
      </c>
      <c r="G31" s="36" t="s">
        <v>74</v>
      </c>
      <c r="H31" s="36" t="s">
        <v>28</v>
      </c>
      <c r="I31" s="36" t="s">
        <v>51</v>
      </c>
      <c r="J31" s="37">
        <v>41485</v>
      </c>
      <c r="K31" s="30">
        <v>398950</v>
      </c>
    </row>
    <row r="32" spans="2:11" s="23" customFormat="1" ht="28.5" x14ac:dyDescent="0.2">
      <c r="B32" s="54" t="s">
        <v>75</v>
      </c>
      <c r="C32" s="35" t="s">
        <v>72</v>
      </c>
      <c r="D32" s="39" t="s">
        <v>62</v>
      </c>
      <c r="E32" s="38" t="s">
        <v>62</v>
      </c>
      <c r="F32" s="36" t="s">
        <v>76</v>
      </c>
      <c r="G32" s="36" t="s">
        <v>77</v>
      </c>
      <c r="H32" s="36" t="s">
        <v>78</v>
      </c>
      <c r="I32" s="36" t="s">
        <v>51</v>
      </c>
      <c r="J32" s="37">
        <v>41515</v>
      </c>
      <c r="K32" s="30">
        <v>413427</v>
      </c>
    </row>
    <row r="33" spans="2:11" s="23" customFormat="1" ht="28.5" x14ac:dyDescent="0.2">
      <c r="B33" s="44" t="s">
        <v>75</v>
      </c>
      <c r="C33" s="39" t="s">
        <v>72</v>
      </c>
      <c r="D33" s="39" t="s">
        <v>62</v>
      </c>
      <c r="E33" s="38" t="s">
        <v>62</v>
      </c>
      <c r="F33" s="45" t="s">
        <v>76</v>
      </c>
      <c r="G33" s="45" t="s">
        <v>79</v>
      </c>
      <c r="H33" s="45" t="s">
        <v>78</v>
      </c>
      <c r="I33" s="45" t="s">
        <v>51</v>
      </c>
      <c r="J33" s="37">
        <v>41656</v>
      </c>
      <c r="K33" s="30">
        <v>424805</v>
      </c>
    </row>
    <row r="34" spans="2:11" s="23" customFormat="1" ht="28.5" x14ac:dyDescent="0.2">
      <c r="B34" s="44" t="s">
        <v>75</v>
      </c>
      <c r="C34" s="39" t="s">
        <v>72</v>
      </c>
      <c r="D34" s="39" t="s">
        <v>62</v>
      </c>
      <c r="E34" s="38" t="s">
        <v>62</v>
      </c>
      <c r="F34" s="45" t="s">
        <v>76</v>
      </c>
      <c r="G34" s="45" t="s">
        <v>80</v>
      </c>
      <c r="H34" s="45" t="s">
        <v>78</v>
      </c>
      <c r="I34" s="45" t="s">
        <v>51</v>
      </c>
      <c r="J34" s="37">
        <v>41656</v>
      </c>
      <c r="K34" s="30">
        <v>563063</v>
      </c>
    </row>
    <row r="35" spans="2:11" s="23" customFormat="1" x14ac:dyDescent="0.2">
      <c r="B35" s="44" t="s">
        <v>81</v>
      </c>
      <c r="C35" s="39" t="s">
        <v>72</v>
      </c>
      <c r="D35" s="39" t="s">
        <v>62</v>
      </c>
      <c r="E35" s="38" t="s">
        <v>62</v>
      </c>
      <c r="F35" s="45" t="s">
        <v>82</v>
      </c>
      <c r="G35" s="45" t="s">
        <v>83</v>
      </c>
      <c r="H35" s="45" t="s">
        <v>78</v>
      </c>
      <c r="I35" s="45" t="s">
        <v>51</v>
      </c>
      <c r="J35" s="37">
        <v>41660</v>
      </c>
      <c r="K35" s="30">
        <v>407500</v>
      </c>
    </row>
    <row r="36" spans="2:11" s="23" customFormat="1" ht="28.5" x14ac:dyDescent="0.2">
      <c r="B36" s="54" t="s">
        <v>75</v>
      </c>
      <c r="C36" s="35" t="s">
        <v>72</v>
      </c>
      <c r="D36" s="39" t="s">
        <v>62</v>
      </c>
      <c r="E36" s="38" t="s">
        <v>62</v>
      </c>
      <c r="F36" s="36" t="s">
        <v>76</v>
      </c>
      <c r="G36" s="36" t="s">
        <v>84</v>
      </c>
      <c r="H36" s="36" t="s">
        <v>78</v>
      </c>
      <c r="I36" s="36" t="s">
        <v>51</v>
      </c>
      <c r="J36" s="37">
        <v>41515</v>
      </c>
      <c r="K36" s="30">
        <v>458943</v>
      </c>
    </row>
    <row r="37" spans="2:11" x14ac:dyDescent="0.2">
      <c r="B37" s="31" t="s">
        <v>85</v>
      </c>
      <c r="C37" s="31"/>
      <c r="D37" s="31"/>
      <c r="E37" s="31"/>
      <c r="F37" s="31"/>
      <c r="G37" s="31"/>
      <c r="H37" s="10" t="s">
        <v>3</v>
      </c>
      <c r="I37" s="11"/>
      <c r="J37" s="12"/>
      <c r="K37" s="32">
        <f>SUM(K40:K78)</f>
        <v>3286590.74</v>
      </c>
    </row>
    <row r="38" spans="2:11" x14ac:dyDescent="0.2">
      <c r="B38" s="31"/>
      <c r="C38" s="31"/>
      <c r="D38" s="31"/>
      <c r="E38" s="31"/>
      <c r="F38" s="31"/>
      <c r="G38" s="31"/>
      <c r="H38" s="16"/>
      <c r="I38" s="17"/>
      <c r="J38" s="18"/>
      <c r="K38" s="33"/>
    </row>
    <row r="39" spans="2:11" ht="28.5" x14ac:dyDescent="0.2">
      <c r="B39" s="20" t="s">
        <v>4</v>
      </c>
      <c r="C39" s="20" t="s">
        <v>5</v>
      </c>
      <c r="D39" s="20" t="s">
        <v>6</v>
      </c>
      <c r="E39" s="20" t="s">
        <v>7</v>
      </c>
      <c r="F39" s="20" t="s">
        <v>8</v>
      </c>
      <c r="G39" s="20" t="s">
        <v>9</v>
      </c>
      <c r="H39" s="20" t="s">
        <v>10</v>
      </c>
      <c r="I39" s="20" t="s">
        <v>11</v>
      </c>
      <c r="J39" s="20" t="s">
        <v>12</v>
      </c>
      <c r="K39" s="21" t="s">
        <v>13</v>
      </c>
    </row>
    <row r="40" spans="2:11" s="23" customFormat="1" x14ac:dyDescent="0.2">
      <c r="B40" s="34" t="s">
        <v>22</v>
      </c>
      <c r="C40" s="35" t="s">
        <v>86</v>
      </c>
      <c r="D40" s="35" t="s">
        <v>87</v>
      </c>
      <c r="E40" s="38" t="s">
        <v>88</v>
      </c>
      <c r="F40" s="36" t="s">
        <v>26</v>
      </c>
      <c r="G40" s="36" t="s">
        <v>27</v>
      </c>
      <c r="H40" s="36" t="s">
        <v>28</v>
      </c>
      <c r="I40" s="36" t="s">
        <v>29</v>
      </c>
      <c r="J40" s="37">
        <v>41547</v>
      </c>
      <c r="K40" s="30">
        <v>7176.88</v>
      </c>
    </row>
    <row r="41" spans="2:11" s="23" customFormat="1" x14ac:dyDescent="0.2">
      <c r="B41" s="34" t="s">
        <v>22</v>
      </c>
      <c r="C41" s="57" t="s">
        <v>86</v>
      </c>
      <c r="D41" s="26" t="s">
        <v>87</v>
      </c>
      <c r="E41" s="38" t="s">
        <v>88</v>
      </c>
      <c r="F41" s="29" t="s">
        <v>89</v>
      </c>
      <c r="G41" s="43" t="s">
        <v>31</v>
      </c>
      <c r="H41" s="60" t="s">
        <v>26</v>
      </c>
      <c r="I41" s="43" t="s">
        <v>29</v>
      </c>
      <c r="J41" s="37">
        <v>41639</v>
      </c>
      <c r="K41" s="30">
        <v>6585</v>
      </c>
    </row>
    <row r="42" spans="2:11" s="23" customFormat="1" x14ac:dyDescent="0.2">
      <c r="B42" s="34" t="s">
        <v>22</v>
      </c>
      <c r="C42" s="39" t="s">
        <v>86</v>
      </c>
      <c r="D42" s="39" t="s">
        <v>87</v>
      </c>
      <c r="E42" s="38" t="s">
        <v>88</v>
      </c>
      <c r="F42" s="45" t="s">
        <v>89</v>
      </c>
      <c r="G42" s="45" t="s">
        <v>36</v>
      </c>
      <c r="H42" s="45" t="s">
        <v>26</v>
      </c>
      <c r="I42" s="45" t="s">
        <v>29</v>
      </c>
      <c r="J42" s="37">
        <v>41729</v>
      </c>
      <c r="K42" s="30">
        <v>7319.17</v>
      </c>
    </row>
    <row r="43" spans="2:11" s="23" customFormat="1" x14ac:dyDescent="0.2">
      <c r="B43" s="54" t="s">
        <v>22</v>
      </c>
      <c r="C43" s="35" t="s">
        <v>86</v>
      </c>
      <c r="D43" s="35" t="s">
        <v>87</v>
      </c>
      <c r="E43" s="58" t="s">
        <v>88</v>
      </c>
      <c r="F43" s="55" t="s">
        <v>89</v>
      </c>
      <c r="G43" s="61" t="s">
        <v>37</v>
      </c>
      <c r="H43" s="28" t="s">
        <v>26</v>
      </c>
      <c r="I43" s="28" t="s">
        <v>29</v>
      </c>
      <c r="J43" s="37">
        <v>41820</v>
      </c>
      <c r="K43" s="30">
        <v>9938</v>
      </c>
    </row>
    <row r="44" spans="2:11" s="23" customFormat="1" ht="28.5" x14ac:dyDescent="0.2">
      <c r="B44" s="54" t="s">
        <v>90</v>
      </c>
      <c r="C44" s="35" t="s">
        <v>91</v>
      </c>
      <c r="D44" s="35" t="s">
        <v>92</v>
      </c>
      <c r="E44" s="34" t="s">
        <v>88</v>
      </c>
      <c r="F44" s="36" t="s">
        <v>40</v>
      </c>
      <c r="G44" s="36" t="s">
        <v>93</v>
      </c>
      <c r="H44" s="36" t="s">
        <v>19</v>
      </c>
      <c r="I44" s="36" t="s">
        <v>51</v>
      </c>
      <c r="J44" s="37">
        <v>41516</v>
      </c>
      <c r="K44" s="30">
        <v>4887.5</v>
      </c>
    </row>
    <row r="45" spans="2:11" s="23" customFormat="1" x14ac:dyDescent="0.2">
      <c r="B45" s="34" t="s">
        <v>22</v>
      </c>
      <c r="C45" s="35" t="s">
        <v>91</v>
      </c>
      <c r="D45" s="35" t="s">
        <v>92</v>
      </c>
      <c r="E45" s="38" t="s">
        <v>88</v>
      </c>
      <c r="F45" s="36" t="s">
        <v>26</v>
      </c>
      <c r="G45" s="36" t="s">
        <v>27</v>
      </c>
      <c r="H45" s="36" t="s">
        <v>28</v>
      </c>
      <c r="I45" s="36" t="s">
        <v>29</v>
      </c>
      <c r="J45" s="37">
        <v>41547</v>
      </c>
      <c r="K45" s="30">
        <v>115010.62</v>
      </c>
    </row>
    <row r="46" spans="2:11" s="23" customFormat="1" x14ac:dyDescent="0.2">
      <c r="B46" s="34" t="s">
        <v>22</v>
      </c>
      <c r="C46" s="35" t="s">
        <v>91</v>
      </c>
      <c r="D46" s="35" t="s">
        <v>92</v>
      </c>
      <c r="E46" s="38" t="s">
        <v>88</v>
      </c>
      <c r="F46" s="30" t="s">
        <v>94</v>
      </c>
      <c r="G46" s="42" t="s">
        <v>31</v>
      </c>
      <c r="H46" s="29" t="s">
        <v>26</v>
      </c>
      <c r="I46" s="43" t="s">
        <v>29</v>
      </c>
      <c r="J46" s="37">
        <v>41639</v>
      </c>
      <c r="K46" s="30">
        <v>96611</v>
      </c>
    </row>
    <row r="47" spans="2:11" s="23" customFormat="1" ht="57" x14ac:dyDescent="0.2">
      <c r="B47" s="44" t="s">
        <v>95</v>
      </c>
      <c r="C47" s="39" t="s">
        <v>91</v>
      </c>
      <c r="D47" s="39" t="s">
        <v>92</v>
      </c>
      <c r="E47" s="38" t="s">
        <v>88</v>
      </c>
      <c r="F47" s="45" t="s">
        <v>96</v>
      </c>
      <c r="G47" s="45" t="s">
        <v>97</v>
      </c>
      <c r="H47" s="45" t="s">
        <v>19</v>
      </c>
      <c r="I47" s="45" t="s">
        <v>29</v>
      </c>
      <c r="J47" s="37">
        <v>41680</v>
      </c>
      <c r="K47" s="30">
        <f>19958/2</f>
        <v>9979</v>
      </c>
    </row>
    <row r="48" spans="2:11" s="23" customFormat="1" x14ac:dyDescent="0.2">
      <c r="B48" s="34" t="s">
        <v>22</v>
      </c>
      <c r="C48" s="39" t="s">
        <v>91</v>
      </c>
      <c r="D48" s="39" t="s">
        <v>92</v>
      </c>
      <c r="E48" s="38" t="s">
        <v>88</v>
      </c>
      <c r="F48" s="45" t="s">
        <v>94</v>
      </c>
      <c r="G48" s="45" t="s">
        <v>36</v>
      </c>
      <c r="H48" s="45" t="s">
        <v>26</v>
      </c>
      <c r="I48" s="45" t="s">
        <v>29</v>
      </c>
      <c r="J48" s="37">
        <v>41729</v>
      </c>
      <c r="K48" s="30">
        <v>112921.86</v>
      </c>
    </row>
    <row r="49" spans="2:11" s="23" customFormat="1" x14ac:dyDescent="0.2">
      <c r="B49" s="34" t="s">
        <v>22</v>
      </c>
      <c r="C49" s="35" t="s">
        <v>91</v>
      </c>
      <c r="D49" s="35" t="s">
        <v>92</v>
      </c>
      <c r="E49" s="58" t="s">
        <v>88</v>
      </c>
      <c r="F49" s="61" t="s">
        <v>94</v>
      </c>
      <c r="G49" s="28" t="s">
        <v>37</v>
      </c>
      <c r="H49" s="25" t="s">
        <v>26</v>
      </c>
      <c r="I49" s="26" t="s">
        <v>29</v>
      </c>
      <c r="J49" s="37">
        <v>41820</v>
      </c>
      <c r="K49" s="30">
        <v>112610</v>
      </c>
    </row>
    <row r="50" spans="2:11" s="23" customFormat="1" ht="28.5" x14ac:dyDescent="0.2">
      <c r="B50" s="54" t="s">
        <v>90</v>
      </c>
      <c r="C50" s="35" t="s">
        <v>98</v>
      </c>
      <c r="D50" s="35" t="s">
        <v>99</v>
      </c>
      <c r="E50" s="34" t="s">
        <v>88</v>
      </c>
      <c r="F50" s="36" t="s">
        <v>40</v>
      </c>
      <c r="G50" s="36" t="s">
        <v>93</v>
      </c>
      <c r="H50" s="36" t="s">
        <v>19</v>
      </c>
      <c r="I50" s="36" t="s">
        <v>51</v>
      </c>
      <c r="J50" s="37">
        <v>41516</v>
      </c>
      <c r="K50" s="30">
        <v>39100</v>
      </c>
    </row>
    <row r="51" spans="2:11" s="23" customFormat="1" ht="57" x14ac:dyDescent="0.2">
      <c r="B51" s="44" t="s">
        <v>95</v>
      </c>
      <c r="C51" s="39" t="s">
        <v>100</v>
      </c>
      <c r="D51" s="39" t="s">
        <v>99</v>
      </c>
      <c r="E51" s="38" t="s">
        <v>88</v>
      </c>
      <c r="F51" s="45" t="s">
        <v>96</v>
      </c>
      <c r="G51" s="45" t="s">
        <v>97</v>
      </c>
      <c r="H51" s="45" t="s">
        <v>19</v>
      </c>
      <c r="I51" s="45" t="s">
        <v>29</v>
      </c>
      <c r="J51" s="37">
        <v>41680</v>
      </c>
      <c r="K51" s="30">
        <f>19958/2</f>
        <v>9979</v>
      </c>
    </row>
    <row r="52" spans="2:11" s="23" customFormat="1" ht="28.5" x14ac:dyDescent="0.2">
      <c r="B52" s="62">
        <v>12082</v>
      </c>
      <c r="C52" s="63" t="s">
        <v>101</v>
      </c>
      <c r="D52" s="64" t="s">
        <v>99</v>
      </c>
      <c r="E52" s="27" t="s">
        <v>88</v>
      </c>
      <c r="F52" s="43" t="s">
        <v>102</v>
      </c>
      <c r="G52" s="42" t="s">
        <v>103</v>
      </c>
      <c r="H52" s="29" t="s">
        <v>19</v>
      </c>
      <c r="I52" s="43" t="s">
        <v>51</v>
      </c>
      <c r="J52" s="37">
        <v>41772</v>
      </c>
      <c r="K52" s="30">
        <v>118823</v>
      </c>
    </row>
    <row r="53" spans="2:11" s="23" customFormat="1" x14ac:dyDescent="0.2">
      <c r="B53" s="54" t="s">
        <v>104</v>
      </c>
      <c r="C53" s="35" t="s">
        <v>91</v>
      </c>
      <c r="D53" s="35" t="s">
        <v>99</v>
      </c>
      <c r="E53" s="34" t="s">
        <v>88</v>
      </c>
      <c r="F53" s="55" t="s">
        <v>105</v>
      </c>
      <c r="G53" s="61" t="s">
        <v>106</v>
      </c>
      <c r="H53" s="57" t="s">
        <v>47</v>
      </c>
      <c r="I53" s="26" t="s">
        <v>51</v>
      </c>
      <c r="J53" s="37">
        <v>41809</v>
      </c>
      <c r="K53" s="30">
        <v>19257</v>
      </c>
    </row>
    <row r="54" spans="2:11" s="23" customFormat="1" x14ac:dyDescent="0.2">
      <c r="B54" s="54" t="s">
        <v>107</v>
      </c>
      <c r="C54" s="35" t="s">
        <v>108</v>
      </c>
      <c r="D54" s="35" t="s">
        <v>109</v>
      </c>
      <c r="E54" s="34" t="s">
        <v>88</v>
      </c>
      <c r="F54" s="36" t="s">
        <v>110</v>
      </c>
      <c r="G54" s="36" t="s">
        <v>111</v>
      </c>
      <c r="H54" s="35" t="s">
        <v>19</v>
      </c>
      <c r="I54" s="36" t="s">
        <v>51</v>
      </c>
      <c r="J54" s="37">
        <v>41516</v>
      </c>
      <c r="K54" s="30">
        <v>142029</v>
      </c>
    </row>
    <row r="55" spans="2:11" s="23" customFormat="1" x14ac:dyDescent="0.2">
      <c r="B55" s="44" t="s">
        <v>112</v>
      </c>
      <c r="C55" s="39" t="s">
        <v>113</v>
      </c>
      <c r="D55" s="39" t="s">
        <v>109</v>
      </c>
      <c r="E55" s="38" t="s">
        <v>88</v>
      </c>
      <c r="F55" s="45" t="s">
        <v>26</v>
      </c>
      <c r="G55" s="45" t="s">
        <v>114</v>
      </c>
      <c r="H55" s="39" t="s">
        <v>28</v>
      </c>
      <c r="I55" s="45" t="s">
        <v>29</v>
      </c>
      <c r="J55" s="37">
        <v>41662</v>
      </c>
      <c r="K55" s="30">
        <f>85693*50%</f>
        <v>42846.5</v>
      </c>
    </row>
    <row r="56" spans="2:11" s="23" customFormat="1" ht="28.5" x14ac:dyDescent="0.2">
      <c r="B56" s="54" t="s">
        <v>115</v>
      </c>
      <c r="C56" s="35" t="s">
        <v>116</v>
      </c>
      <c r="D56" s="35" t="s">
        <v>109</v>
      </c>
      <c r="E56" s="34" t="s">
        <v>88</v>
      </c>
      <c r="F56" s="58" t="s">
        <v>40</v>
      </c>
      <c r="G56" s="30" t="s">
        <v>117</v>
      </c>
      <c r="H56" s="57" t="s">
        <v>19</v>
      </c>
      <c r="I56" s="43" t="s">
        <v>51</v>
      </c>
      <c r="J56" s="37">
        <v>41788</v>
      </c>
      <c r="K56" s="30">
        <v>100000</v>
      </c>
    </row>
    <row r="57" spans="2:11" s="23" customFormat="1" x14ac:dyDescent="0.2">
      <c r="B57" s="54" t="s">
        <v>118</v>
      </c>
      <c r="C57" s="35" t="s">
        <v>119</v>
      </c>
      <c r="D57" s="35" t="s">
        <v>88</v>
      </c>
      <c r="E57" s="34" t="s">
        <v>88</v>
      </c>
      <c r="F57" s="36" t="s">
        <v>120</v>
      </c>
      <c r="G57" s="36" t="s">
        <v>121</v>
      </c>
      <c r="H57" s="55" t="s">
        <v>35</v>
      </c>
      <c r="I57" s="30" t="s">
        <v>29</v>
      </c>
      <c r="J57" s="37">
        <v>41621</v>
      </c>
      <c r="K57" s="30">
        <v>3000</v>
      </c>
    </row>
    <row r="58" spans="2:11" s="23" customFormat="1" x14ac:dyDescent="0.2">
      <c r="B58" s="34" t="s">
        <v>22</v>
      </c>
      <c r="C58" s="35" t="s">
        <v>122</v>
      </c>
      <c r="D58" s="35" t="s">
        <v>123</v>
      </c>
      <c r="E58" s="38" t="s">
        <v>88</v>
      </c>
      <c r="F58" s="36" t="s">
        <v>26</v>
      </c>
      <c r="G58" s="36" t="s">
        <v>27</v>
      </c>
      <c r="H58" s="35" t="s">
        <v>28</v>
      </c>
      <c r="I58" s="36" t="s">
        <v>29</v>
      </c>
      <c r="J58" s="37">
        <v>41547</v>
      </c>
      <c r="K58" s="30">
        <v>3239.5</v>
      </c>
    </row>
    <row r="59" spans="2:11" s="23" customFormat="1" x14ac:dyDescent="0.2">
      <c r="B59" s="34" t="s">
        <v>22</v>
      </c>
      <c r="C59" s="35" t="s">
        <v>122</v>
      </c>
      <c r="D59" s="35" t="s">
        <v>123</v>
      </c>
      <c r="E59" s="38" t="s">
        <v>88</v>
      </c>
      <c r="F59" s="30" t="s">
        <v>124</v>
      </c>
      <c r="G59" s="42" t="s">
        <v>31</v>
      </c>
      <c r="H59" s="25" t="s">
        <v>26</v>
      </c>
      <c r="I59" s="43" t="s">
        <v>29</v>
      </c>
      <c r="J59" s="37">
        <v>41639</v>
      </c>
      <c r="K59" s="30">
        <v>2749</v>
      </c>
    </row>
    <row r="60" spans="2:11" s="23" customFormat="1" x14ac:dyDescent="0.2">
      <c r="B60" s="34" t="s">
        <v>22</v>
      </c>
      <c r="C60" s="39" t="s">
        <v>122</v>
      </c>
      <c r="D60" s="39" t="s">
        <v>123</v>
      </c>
      <c r="E60" s="38" t="s">
        <v>88</v>
      </c>
      <c r="F60" s="45" t="s">
        <v>124</v>
      </c>
      <c r="G60" s="45" t="s">
        <v>36</v>
      </c>
      <c r="H60" s="39" t="s">
        <v>26</v>
      </c>
      <c r="I60" s="45" t="s">
        <v>29</v>
      </c>
      <c r="J60" s="37">
        <v>41729</v>
      </c>
      <c r="K60" s="30">
        <v>3544.02</v>
      </c>
    </row>
    <row r="61" spans="2:11" s="23" customFormat="1" x14ac:dyDescent="0.2">
      <c r="B61" s="65" t="s">
        <v>22</v>
      </c>
      <c r="C61" s="66" t="s">
        <v>122</v>
      </c>
      <c r="D61" s="28" t="s">
        <v>123</v>
      </c>
      <c r="E61" s="58" t="s">
        <v>88</v>
      </c>
      <c r="F61" s="26" t="s">
        <v>124</v>
      </c>
      <c r="G61" s="28" t="s">
        <v>37</v>
      </c>
      <c r="H61" s="25" t="s">
        <v>26</v>
      </c>
      <c r="I61" s="26" t="s">
        <v>29</v>
      </c>
      <c r="J61" s="37">
        <v>41820</v>
      </c>
      <c r="K61" s="30">
        <v>3039</v>
      </c>
    </row>
    <row r="62" spans="2:11" s="23" customFormat="1" x14ac:dyDescent="0.2">
      <c r="B62" s="34" t="s">
        <v>22</v>
      </c>
      <c r="C62" s="35" t="s">
        <v>125</v>
      </c>
      <c r="D62" s="35" t="s">
        <v>126</v>
      </c>
      <c r="E62" s="38" t="s">
        <v>88</v>
      </c>
      <c r="F62" s="36" t="s">
        <v>26</v>
      </c>
      <c r="G62" s="36" t="s">
        <v>27</v>
      </c>
      <c r="H62" s="35" t="s">
        <v>28</v>
      </c>
      <c r="I62" s="36" t="s">
        <v>29</v>
      </c>
      <c r="J62" s="37">
        <v>41547</v>
      </c>
      <c r="K62" s="30">
        <v>1990</v>
      </c>
    </row>
    <row r="63" spans="2:11" s="23" customFormat="1" x14ac:dyDescent="0.2">
      <c r="B63" s="34" t="s">
        <v>22</v>
      </c>
      <c r="C63" s="35" t="s">
        <v>98</v>
      </c>
      <c r="D63" s="35" t="s">
        <v>127</v>
      </c>
      <c r="E63" s="38" t="s">
        <v>88</v>
      </c>
      <c r="F63" s="36" t="s">
        <v>26</v>
      </c>
      <c r="G63" s="36" t="s">
        <v>27</v>
      </c>
      <c r="H63" s="35" t="s">
        <v>28</v>
      </c>
      <c r="I63" s="36" t="s">
        <v>29</v>
      </c>
      <c r="J63" s="37">
        <v>41547</v>
      </c>
      <c r="K63" s="30">
        <v>66488</v>
      </c>
    </row>
    <row r="64" spans="2:11" s="23" customFormat="1" x14ac:dyDescent="0.2">
      <c r="B64" s="34" t="s">
        <v>22</v>
      </c>
      <c r="C64" s="35" t="s">
        <v>98</v>
      </c>
      <c r="D64" s="35" t="s">
        <v>127</v>
      </c>
      <c r="E64" s="38" t="s">
        <v>88</v>
      </c>
      <c r="F64" s="36" t="s">
        <v>128</v>
      </c>
      <c r="G64" s="36" t="s">
        <v>31</v>
      </c>
      <c r="H64" s="55" t="s">
        <v>26</v>
      </c>
      <c r="I64" s="30" t="s">
        <v>29</v>
      </c>
      <c r="J64" s="37">
        <v>41639</v>
      </c>
      <c r="K64" s="30">
        <v>56537</v>
      </c>
    </row>
    <row r="65" spans="1:11" s="23" customFormat="1" x14ac:dyDescent="0.2">
      <c r="B65" s="34" t="s">
        <v>22</v>
      </c>
      <c r="C65" s="39" t="s">
        <v>98</v>
      </c>
      <c r="D65" s="39" t="s">
        <v>127</v>
      </c>
      <c r="E65" s="38" t="s">
        <v>88</v>
      </c>
      <c r="F65" s="45" t="s">
        <v>128</v>
      </c>
      <c r="G65" s="45" t="s">
        <v>36</v>
      </c>
      <c r="H65" s="39" t="s">
        <v>26</v>
      </c>
      <c r="I65" s="45" t="s">
        <v>29</v>
      </c>
      <c r="J65" s="37">
        <v>41729</v>
      </c>
      <c r="K65" s="30">
        <v>62837.770000000004</v>
      </c>
    </row>
    <row r="66" spans="1:11" s="23" customFormat="1" x14ac:dyDescent="0.2">
      <c r="B66" s="34" t="s">
        <v>22</v>
      </c>
      <c r="C66" s="35" t="s">
        <v>98</v>
      </c>
      <c r="D66" s="35" t="s">
        <v>127</v>
      </c>
      <c r="E66" s="58" t="s">
        <v>88</v>
      </c>
      <c r="F66" s="61" t="s">
        <v>128</v>
      </c>
      <c r="G66" s="28" t="s">
        <v>37</v>
      </c>
      <c r="H66" s="25" t="s">
        <v>26</v>
      </c>
      <c r="I66" s="26" t="s">
        <v>29</v>
      </c>
      <c r="J66" s="37">
        <v>41820</v>
      </c>
      <c r="K66" s="30">
        <v>54039</v>
      </c>
    </row>
    <row r="67" spans="1:11" s="23" customFormat="1" x14ac:dyDescent="0.2">
      <c r="B67" s="44" t="s">
        <v>112</v>
      </c>
      <c r="C67" s="39" t="s">
        <v>129</v>
      </c>
      <c r="D67" s="39" t="s">
        <v>130</v>
      </c>
      <c r="E67" s="38" t="s">
        <v>88</v>
      </c>
      <c r="F67" s="45" t="s">
        <v>26</v>
      </c>
      <c r="G67" s="45" t="s">
        <v>114</v>
      </c>
      <c r="H67" s="39" t="s">
        <v>28</v>
      </c>
      <c r="I67" s="45" t="s">
        <v>29</v>
      </c>
      <c r="J67" s="37">
        <v>41662</v>
      </c>
      <c r="K67" s="30">
        <f>85693*10%</f>
        <v>8569.3000000000011</v>
      </c>
    </row>
    <row r="68" spans="1:11" s="23" customFormat="1" x14ac:dyDescent="0.2">
      <c r="B68" s="44" t="s">
        <v>112</v>
      </c>
      <c r="C68" s="39" t="s">
        <v>131</v>
      </c>
      <c r="D68" s="39" t="s">
        <v>130</v>
      </c>
      <c r="E68" s="38" t="s">
        <v>88</v>
      </c>
      <c r="F68" s="45" t="s">
        <v>26</v>
      </c>
      <c r="G68" s="45" t="s">
        <v>114</v>
      </c>
      <c r="H68" s="39" t="s">
        <v>28</v>
      </c>
      <c r="I68" s="45" t="s">
        <v>29</v>
      </c>
      <c r="J68" s="37">
        <v>41662</v>
      </c>
      <c r="K68" s="30">
        <f>85693*20%</f>
        <v>17138.600000000002</v>
      </c>
    </row>
    <row r="69" spans="1:11" s="23" customFormat="1" x14ac:dyDescent="0.2">
      <c r="B69" s="44" t="s">
        <v>112</v>
      </c>
      <c r="C69" s="39" t="s">
        <v>132</v>
      </c>
      <c r="D69" s="39" t="s">
        <v>130</v>
      </c>
      <c r="E69" s="38" t="s">
        <v>88</v>
      </c>
      <c r="F69" s="45" t="s">
        <v>26</v>
      </c>
      <c r="G69" s="45" t="s">
        <v>114</v>
      </c>
      <c r="H69" s="39" t="s">
        <v>28</v>
      </c>
      <c r="I69" s="45" t="s">
        <v>29</v>
      </c>
      <c r="J69" s="37">
        <v>41662</v>
      </c>
      <c r="K69" s="30">
        <f>85693*20%</f>
        <v>17138.600000000002</v>
      </c>
    </row>
    <row r="70" spans="1:11" s="23" customFormat="1" x14ac:dyDescent="0.2">
      <c r="B70" s="34">
        <v>13074</v>
      </c>
      <c r="C70" s="35" t="s">
        <v>133</v>
      </c>
      <c r="D70" s="35" t="s">
        <v>130</v>
      </c>
      <c r="E70" s="58" t="s">
        <v>88</v>
      </c>
      <c r="F70" s="30" t="s">
        <v>102</v>
      </c>
      <c r="G70" s="42" t="s">
        <v>134</v>
      </c>
      <c r="H70" s="25" t="s">
        <v>19</v>
      </c>
      <c r="I70" s="43" t="s">
        <v>51</v>
      </c>
      <c r="J70" s="37">
        <v>41746</v>
      </c>
      <c r="K70" s="30">
        <v>58023</v>
      </c>
    </row>
    <row r="71" spans="1:11" s="23" customFormat="1" x14ac:dyDescent="0.2">
      <c r="B71" s="34" t="s">
        <v>22</v>
      </c>
      <c r="C71" s="35" t="s">
        <v>135</v>
      </c>
      <c r="D71" s="35" t="s">
        <v>136</v>
      </c>
      <c r="E71" s="38" t="s">
        <v>88</v>
      </c>
      <c r="F71" s="36" t="s">
        <v>26</v>
      </c>
      <c r="G71" s="36" t="s">
        <v>27</v>
      </c>
      <c r="H71" s="35" t="s">
        <v>28</v>
      </c>
      <c r="I71" s="36" t="s">
        <v>29</v>
      </c>
      <c r="J71" s="37">
        <v>41547</v>
      </c>
      <c r="K71" s="30">
        <v>32651.629999999997</v>
      </c>
    </row>
    <row r="72" spans="1:11" s="23" customFormat="1" ht="28.5" x14ac:dyDescent="0.2">
      <c r="B72" s="34">
        <v>14014</v>
      </c>
      <c r="C72" s="35" t="s">
        <v>137</v>
      </c>
      <c r="D72" s="35" t="s">
        <v>136</v>
      </c>
      <c r="E72" s="58" t="s">
        <v>88</v>
      </c>
      <c r="F72" s="30" t="s">
        <v>40</v>
      </c>
      <c r="G72" s="42" t="s">
        <v>138</v>
      </c>
      <c r="H72" s="25" t="s">
        <v>19</v>
      </c>
      <c r="I72" s="43" t="s">
        <v>51</v>
      </c>
      <c r="J72" s="37">
        <v>41550</v>
      </c>
      <c r="K72" s="30">
        <v>1413399</v>
      </c>
    </row>
    <row r="73" spans="1:11" s="23" customFormat="1" ht="28.5" x14ac:dyDescent="0.2">
      <c r="B73" s="54" t="s">
        <v>139</v>
      </c>
      <c r="C73" s="35" t="s">
        <v>137</v>
      </c>
      <c r="D73" s="35" t="s">
        <v>136</v>
      </c>
      <c r="E73" s="34" t="s">
        <v>88</v>
      </c>
      <c r="F73" s="36" t="s">
        <v>40</v>
      </c>
      <c r="G73" s="36" t="s">
        <v>138</v>
      </c>
      <c r="H73" s="55" t="s">
        <v>19</v>
      </c>
      <c r="I73" s="30" t="s">
        <v>51</v>
      </c>
      <c r="J73" s="37">
        <v>41617</v>
      </c>
      <c r="K73" s="30">
        <v>107778</v>
      </c>
    </row>
    <row r="74" spans="1:11" s="23" customFormat="1" x14ac:dyDescent="0.2">
      <c r="B74" s="34" t="s">
        <v>22</v>
      </c>
      <c r="C74" s="35" t="s">
        <v>135</v>
      </c>
      <c r="D74" s="35" t="s">
        <v>136</v>
      </c>
      <c r="E74" s="38" t="s">
        <v>88</v>
      </c>
      <c r="F74" s="30" t="s">
        <v>140</v>
      </c>
      <c r="G74" s="42" t="s">
        <v>31</v>
      </c>
      <c r="H74" s="25" t="s">
        <v>26</v>
      </c>
      <c r="I74" s="43" t="s">
        <v>29</v>
      </c>
      <c r="J74" s="37">
        <v>41639</v>
      </c>
      <c r="K74" s="30">
        <v>49860</v>
      </c>
    </row>
    <row r="75" spans="1:11" s="23" customFormat="1" x14ac:dyDescent="0.2">
      <c r="B75" s="34" t="s">
        <v>22</v>
      </c>
      <c r="C75" s="39" t="s">
        <v>135</v>
      </c>
      <c r="D75" s="39" t="s">
        <v>136</v>
      </c>
      <c r="E75" s="38" t="s">
        <v>88</v>
      </c>
      <c r="F75" s="45" t="s">
        <v>140</v>
      </c>
      <c r="G75" s="45" t="s">
        <v>36</v>
      </c>
      <c r="H75" s="39" t="s">
        <v>26</v>
      </c>
      <c r="I75" s="45" t="s">
        <v>29</v>
      </c>
      <c r="J75" s="37">
        <v>41729</v>
      </c>
      <c r="K75" s="30">
        <v>101841.79</v>
      </c>
    </row>
    <row r="76" spans="1:11" s="23" customFormat="1" ht="28.5" x14ac:dyDescent="0.2">
      <c r="B76" s="34">
        <v>14209</v>
      </c>
      <c r="C76" s="35" t="s">
        <v>141</v>
      </c>
      <c r="D76" s="35" t="s">
        <v>136</v>
      </c>
      <c r="E76" s="58" t="s">
        <v>88</v>
      </c>
      <c r="F76" s="61" t="s">
        <v>142</v>
      </c>
      <c r="G76" s="28" t="s">
        <v>143</v>
      </c>
      <c r="H76" s="25" t="s">
        <v>19</v>
      </c>
      <c r="I76" s="26" t="s">
        <v>51</v>
      </c>
      <c r="J76" s="37">
        <v>41817</v>
      </c>
      <c r="K76" s="30">
        <v>75089</v>
      </c>
    </row>
    <row r="77" spans="1:11" s="23" customFormat="1" ht="28.5" x14ac:dyDescent="0.2">
      <c r="B77" s="34">
        <v>14209</v>
      </c>
      <c r="C77" s="35" t="s">
        <v>144</v>
      </c>
      <c r="D77" s="35" t="s">
        <v>136</v>
      </c>
      <c r="E77" s="58" t="s">
        <v>88</v>
      </c>
      <c r="F77" s="61" t="s">
        <v>142</v>
      </c>
      <c r="G77" s="28" t="s">
        <v>143</v>
      </c>
      <c r="H77" s="25" t="s">
        <v>19</v>
      </c>
      <c r="I77" s="26" t="s">
        <v>51</v>
      </c>
      <c r="J77" s="37">
        <v>41817</v>
      </c>
      <c r="K77" s="30">
        <v>75090</v>
      </c>
    </row>
    <row r="78" spans="1:11" s="23" customFormat="1" x14ac:dyDescent="0.2">
      <c r="B78" s="54" t="s">
        <v>22</v>
      </c>
      <c r="C78" s="35" t="s">
        <v>135</v>
      </c>
      <c r="D78" s="35" t="s">
        <v>136</v>
      </c>
      <c r="E78" s="58" t="s">
        <v>88</v>
      </c>
      <c r="F78" s="55" t="s">
        <v>140</v>
      </c>
      <c r="G78" s="61" t="s">
        <v>37</v>
      </c>
      <c r="H78" s="28" t="s">
        <v>26</v>
      </c>
      <c r="I78" s="28" t="s">
        <v>29</v>
      </c>
      <c r="J78" s="37">
        <v>41820</v>
      </c>
      <c r="K78" s="30">
        <v>117475</v>
      </c>
    </row>
    <row r="79" spans="1:11" x14ac:dyDescent="0.2">
      <c r="B79" s="31" t="s">
        <v>145</v>
      </c>
      <c r="C79" s="31"/>
      <c r="D79" s="31"/>
      <c r="E79" s="31"/>
      <c r="F79" s="31"/>
      <c r="G79" s="31"/>
      <c r="H79" s="10" t="s">
        <v>3</v>
      </c>
      <c r="I79" s="11"/>
      <c r="J79" s="12"/>
      <c r="K79" s="32">
        <f>SUM(K82:K125)</f>
        <v>1626009.04</v>
      </c>
    </row>
    <row r="80" spans="1:11" x14ac:dyDescent="0.2">
      <c r="A80" s="23"/>
      <c r="B80" s="31"/>
      <c r="C80" s="31"/>
      <c r="D80" s="31"/>
      <c r="E80" s="31"/>
      <c r="F80" s="31"/>
      <c r="G80" s="31"/>
      <c r="H80" s="16"/>
      <c r="I80" s="17"/>
      <c r="J80" s="18"/>
      <c r="K80" s="33"/>
    </row>
    <row r="81" spans="1:11" s="59" customFormat="1" ht="28.5" x14ac:dyDescent="0.2">
      <c r="A81" s="23"/>
      <c r="B81" s="20" t="s">
        <v>4</v>
      </c>
      <c r="C81" s="20" t="s">
        <v>5</v>
      </c>
      <c r="D81" s="20" t="s">
        <v>6</v>
      </c>
      <c r="E81" s="20" t="s">
        <v>7</v>
      </c>
      <c r="F81" s="20" t="s">
        <v>8</v>
      </c>
      <c r="G81" s="20" t="s">
        <v>9</v>
      </c>
      <c r="H81" s="20" t="s">
        <v>10</v>
      </c>
      <c r="I81" s="20" t="s">
        <v>11</v>
      </c>
      <c r="J81" s="20" t="s">
        <v>12</v>
      </c>
      <c r="K81" s="21" t="s">
        <v>13</v>
      </c>
    </row>
    <row r="82" spans="1:11" s="23" customFormat="1" x14ac:dyDescent="0.2">
      <c r="B82" s="54" t="s">
        <v>146</v>
      </c>
      <c r="C82" s="35" t="s">
        <v>147</v>
      </c>
      <c r="D82" s="35" t="s">
        <v>148</v>
      </c>
      <c r="E82" s="34" t="s">
        <v>149</v>
      </c>
      <c r="F82" s="36" t="s">
        <v>150</v>
      </c>
      <c r="G82" s="36" t="s">
        <v>151</v>
      </c>
      <c r="H82" s="35" t="s">
        <v>35</v>
      </c>
      <c r="I82" s="36" t="s">
        <v>48</v>
      </c>
      <c r="J82" s="37">
        <v>41473</v>
      </c>
      <c r="K82" s="30">
        <v>39864.800000000003</v>
      </c>
    </row>
    <row r="83" spans="1:11" s="23" customFormat="1" x14ac:dyDescent="0.2">
      <c r="B83" s="54" t="s">
        <v>146</v>
      </c>
      <c r="C83" s="35" t="s">
        <v>152</v>
      </c>
      <c r="D83" s="35" t="s">
        <v>148</v>
      </c>
      <c r="E83" s="34" t="s">
        <v>149</v>
      </c>
      <c r="F83" s="36" t="s">
        <v>150</v>
      </c>
      <c r="G83" s="36" t="s">
        <v>151</v>
      </c>
      <c r="H83" s="35" t="s">
        <v>35</v>
      </c>
      <c r="I83" s="36" t="s">
        <v>48</v>
      </c>
      <c r="J83" s="37">
        <v>41473</v>
      </c>
      <c r="K83" s="30">
        <v>19932</v>
      </c>
    </row>
    <row r="84" spans="1:11" s="23" customFormat="1" ht="28.5" x14ac:dyDescent="0.2">
      <c r="B84" s="54" t="s">
        <v>153</v>
      </c>
      <c r="C84" s="35" t="s">
        <v>154</v>
      </c>
      <c r="D84" s="35" t="s">
        <v>148</v>
      </c>
      <c r="E84" s="34" t="s">
        <v>149</v>
      </c>
      <c r="F84" s="36" t="s">
        <v>155</v>
      </c>
      <c r="G84" s="36" t="s">
        <v>156</v>
      </c>
      <c r="H84" s="35" t="s">
        <v>35</v>
      </c>
      <c r="I84" s="36" t="s">
        <v>51</v>
      </c>
      <c r="J84" s="37">
        <v>41486</v>
      </c>
      <c r="K84" s="30">
        <v>7706</v>
      </c>
    </row>
    <row r="85" spans="1:11" s="23" customFormat="1" ht="28.5" x14ac:dyDescent="0.2">
      <c r="B85" s="54" t="s">
        <v>153</v>
      </c>
      <c r="C85" s="35" t="s">
        <v>157</v>
      </c>
      <c r="D85" s="35" t="s">
        <v>148</v>
      </c>
      <c r="E85" s="34" t="s">
        <v>149</v>
      </c>
      <c r="F85" s="36" t="s">
        <v>155</v>
      </c>
      <c r="G85" s="36" t="s">
        <v>156</v>
      </c>
      <c r="H85" s="35" t="s">
        <v>35</v>
      </c>
      <c r="I85" s="36" t="s">
        <v>51</v>
      </c>
      <c r="J85" s="37">
        <v>41486</v>
      </c>
      <c r="K85" s="30">
        <v>7706</v>
      </c>
    </row>
    <row r="86" spans="1:11" s="23" customFormat="1" x14ac:dyDescent="0.2">
      <c r="B86" s="67">
        <v>14110</v>
      </c>
      <c r="C86" s="57" t="s">
        <v>154</v>
      </c>
      <c r="D86" s="68" t="s">
        <v>148</v>
      </c>
      <c r="E86" s="46" t="s">
        <v>149</v>
      </c>
      <c r="F86" s="25" t="s">
        <v>155</v>
      </c>
      <c r="G86" s="26" t="s">
        <v>158</v>
      </c>
      <c r="H86" s="57" t="s">
        <v>35</v>
      </c>
      <c r="I86" s="26" t="s">
        <v>159</v>
      </c>
      <c r="J86" s="37">
        <v>41813</v>
      </c>
      <c r="K86" s="30">
        <v>13669</v>
      </c>
    </row>
    <row r="87" spans="1:11" s="23" customFormat="1" x14ac:dyDescent="0.2">
      <c r="B87" s="54" t="s">
        <v>160</v>
      </c>
      <c r="C87" s="35" t="s">
        <v>157</v>
      </c>
      <c r="D87" s="35" t="s">
        <v>148</v>
      </c>
      <c r="E87" s="34" t="s">
        <v>149</v>
      </c>
      <c r="F87" s="55" t="s">
        <v>155</v>
      </c>
      <c r="G87" s="61" t="s">
        <v>158</v>
      </c>
      <c r="H87" s="57" t="s">
        <v>35</v>
      </c>
      <c r="I87" s="26" t="s">
        <v>159</v>
      </c>
      <c r="J87" s="37">
        <v>41813</v>
      </c>
      <c r="K87" s="30">
        <v>13669</v>
      </c>
    </row>
    <row r="88" spans="1:11" s="23" customFormat="1" x14ac:dyDescent="0.2">
      <c r="B88" s="34">
        <v>12146</v>
      </c>
      <c r="C88" s="35" t="s">
        <v>161</v>
      </c>
      <c r="D88" s="35" t="s">
        <v>162</v>
      </c>
      <c r="E88" s="58" t="s">
        <v>149</v>
      </c>
      <c r="F88" s="30" t="s">
        <v>163</v>
      </c>
      <c r="G88" s="42" t="s">
        <v>164</v>
      </c>
      <c r="H88" s="25" t="s">
        <v>19</v>
      </c>
      <c r="I88" s="43" t="s">
        <v>29</v>
      </c>
      <c r="J88" s="37">
        <v>41591</v>
      </c>
      <c r="K88" s="30">
        <v>14513</v>
      </c>
    </row>
    <row r="89" spans="1:11" s="23" customFormat="1" x14ac:dyDescent="0.2">
      <c r="B89" s="54" t="s">
        <v>165</v>
      </c>
      <c r="C89" s="35" t="s">
        <v>166</v>
      </c>
      <c r="D89" s="35" t="s">
        <v>162</v>
      </c>
      <c r="E89" s="34" t="s">
        <v>149</v>
      </c>
      <c r="F89" s="36" t="s">
        <v>163</v>
      </c>
      <c r="G89" s="36" t="s">
        <v>164</v>
      </c>
      <c r="H89" s="55" t="s">
        <v>19</v>
      </c>
      <c r="I89" s="30" t="s">
        <v>29</v>
      </c>
      <c r="J89" s="37">
        <v>41591</v>
      </c>
      <c r="K89" s="30">
        <v>1613</v>
      </c>
    </row>
    <row r="90" spans="1:11" s="23" customFormat="1" x14ac:dyDescent="0.2">
      <c r="B90" s="44" t="s">
        <v>165</v>
      </c>
      <c r="C90" s="39" t="s">
        <v>161</v>
      </c>
      <c r="D90" s="39" t="s">
        <v>162</v>
      </c>
      <c r="E90" s="38" t="s">
        <v>149</v>
      </c>
      <c r="F90" s="45" t="s">
        <v>163</v>
      </c>
      <c r="G90" s="45" t="s">
        <v>164</v>
      </c>
      <c r="H90" s="39" t="s">
        <v>19</v>
      </c>
      <c r="I90" s="45" t="s">
        <v>29</v>
      </c>
      <c r="J90" s="37">
        <v>41709</v>
      </c>
      <c r="K90" s="30">
        <f>73961*90%</f>
        <v>66564.900000000009</v>
      </c>
    </row>
    <row r="91" spans="1:11" s="23" customFormat="1" x14ac:dyDescent="0.2">
      <c r="B91" s="44" t="s">
        <v>165</v>
      </c>
      <c r="C91" s="39" t="s">
        <v>166</v>
      </c>
      <c r="D91" s="39" t="s">
        <v>162</v>
      </c>
      <c r="E91" s="38" t="s">
        <v>149</v>
      </c>
      <c r="F91" s="45" t="s">
        <v>163</v>
      </c>
      <c r="G91" s="45" t="s">
        <v>164</v>
      </c>
      <c r="H91" s="39" t="s">
        <v>19</v>
      </c>
      <c r="I91" s="45" t="s">
        <v>29</v>
      </c>
      <c r="J91" s="37">
        <v>41709</v>
      </c>
      <c r="K91" s="30">
        <f>73961*10%</f>
        <v>7396.1</v>
      </c>
    </row>
    <row r="92" spans="1:11" s="23" customFormat="1" x14ac:dyDescent="0.2">
      <c r="B92" s="34">
        <v>14127</v>
      </c>
      <c r="C92" s="35" t="s">
        <v>167</v>
      </c>
      <c r="D92" s="35" t="s">
        <v>162</v>
      </c>
      <c r="E92" s="58" t="s">
        <v>149</v>
      </c>
      <c r="F92" s="30" t="s">
        <v>168</v>
      </c>
      <c r="G92" s="42" t="s">
        <v>169</v>
      </c>
      <c r="H92" s="25" t="s">
        <v>47</v>
      </c>
      <c r="I92" s="43" t="s">
        <v>170</v>
      </c>
      <c r="J92" s="37">
        <v>41760</v>
      </c>
      <c r="K92" s="30">
        <v>3805</v>
      </c>
    </row>
    <row r="93" spans="1:11" s="23" customFormat="1" ht="28.5" x14ac:dyDescent="0.2">
      <c r="B93" s="44" t="s">
        <v>171</v>
      </c>
      <c r="C93" s="39" t="s">
        <v>172</v>
      </c>
      <c r="D93" s="39" t="s">
        <v>162</v>
      </c>
      <c r="E93" s="38" t="s">
        <v>149</v>
      </c>
      <c r="F93" s="39" t="s">
        <v>40</v>
      </c>
      <c r="G93" s="39" t="s">
        <v>173</v>
      </c>
      <c r="H93" s="69" t="s">
        <v>19</v>
      </c>
      <c r="I93" s="68" t="s">
        <v>51</v>
      </c>
      <c r="J93" s="37">
        <v>41794</v>
      </c>
      <c r="K93" s="30">
        <v>25879</v>
      </c>
    </row>
    <row r="94" spans="1:11" s="23" customFormat="1" ht="28.5" x14ac:dyDescent="0.2">
      <c r="B94" s="44" t="s">
        <v>174</v>
      </c>
      <c r="C94" s="39" t="s">
        <v>172</v>
      </c>
      <c r="D94" s="39" t="s">
        <v>162</v>
      </c>
      <c r="E94" s="38" t="s">
        <v>149</v>
      </c>
      <c r="F94" s="39" t="s">
        <v>40</v>
      </c>
      <c r="G94" s="39" t="s">
        <v>175</v>
      </c>
      <c r="H94" s="69" t="s">
        <v>19</v>
      </c>
      <c r="I94" s="68" t="s">
        <v>51</v>
      </c>
      <c r="J94" s="37">
        <v>41794</v>
      </c>
      <c r="K94" s="30">
        <v>7701</v>
      </c>
    </row>
    <row r="95" spans="1:11" s="23" customFormat="1" x14ac:dyDescent="0.2">
      <c r="B95" s="54" t="s">
        <v>176</v>
      </c>
      <c r="C95" s="35" t="s">
        <v>161</v>
      </c>
      <c r="D95" s="35" t="s">
        <v>162</v>
      </c>
      <c r="E95" s="34" t="s">
        <v>149</v>
      </c>
      <c r="F95" s="55" t="s">
        <v>163</v>
      </c>
      <c r="G95" s="61" t="s">
        <v>177</v>
      </c>
      <c r="H95" s="57" t="s">
        <v>19</v>
      </c>
      <c r="I95" s="26" t="s">
        <v>29</v>
      </c>
      <c r="J95" s="37">
        <v>41801</v>
      </c>
      <c r="K95" s="30">
        <v>41334</v>
      </c>
    </row>
    <row r="96" spans="1:11" s="23" customFormat="1" x14ac:dyDescent="0.2">
      <c r="B96" s="54" t="s">
        <v>176</v>
      </c>
      <c r="C96" s="35" t="s">
        <v>166</v>
      </c>
      <c r="D96" s="35" t="s">
        <v>162</v>
      </c>
      <c r="E96" s="34" t="s">
        <v>149</v>
      </c>
      <c r="F96" s="55" t="s">
        <v>163</v>
      </c>
      <c r="G96" s="61" t="s">
        <v>177</v>
      </c>
      <c r="H96" s="57" t="s">
        <v>19</v>
      </c>
      <c r="I96" s="26" t="s">
        <v>29</v>
      </c>
      <c r="J96" s="37">
        <v>41801</v>
      </c>
      <c r="K96" s="30">
        <v>4593</v>
      </c>
    </row>
    <row r="97" spans="2:11" s="23" customFormat="1" ht="28.5" x14ac:dyDescent="0.2">
      <c r="B97" s="34">
        <v>14206</v>
      </c>
      <c r="C97" s="35" t="s">
        <v>178</v>
      </c>
      <c r="D97" s="35" t="s">
        <v>162</v>
      </c>
      <c r="E97" s="58" t="s">
        <v>149</v>
      </c>
      <c r="F97" s="61" t="s">
        <v>40</v>
      </c>
      <c r="G97" s="28" t="s">
        <v>179</v>
      </c>
      <c r="H97" s="25" t="s">
        <v>19</v>
      </c>
      <c r="I97" s="26" t="s">
        <v>29</v>
      </c>
      <c r="J97" s="37">
        <v>41806</v>
      </c>
      <c r="K97" s="30">
        <v>13385</v>
      </c>
    </row>
    <row r="98" spans="2:11" s="23" customFormat="1" ht="28.5" x14ac:dyDescent="0.2">
      <c r="B98" s="54" t="s">
        <v>180</v>
      </c>
      <c r="C98" s="35" t="s">
        <v>181</v>
      </c>
      <c r="D98" s="35" t="s">
        <v>162</v>
      </c>
      <c r="E98" s="34" t="s">
        <v>149</v>
      </c>
      <c r="F98" s="55" t="s">
        <v>40</v>
      </c>
      <c r="G98" s="61" t="s">
        <v>179</v>
      </c>
      <c r="H98" s="57" t="s">
        <v>19</v>
      </c>
      <c r="I98" s="26" t="s">
        <v>29</v>
      </c>
      <c r="J98" s="37">
        <v>41806</v>
      </c>
      <c r="K98" s="30">
        <v>13385</v>
      </c>
    </row>
    <row r="99" spans="2:11" s="23" customFormat="1" x14ac:dyDescent="0.2">
      <c r="B99" s="54" t="s">
        <v>182</v>
      </c>
      <c r="C99" s="35" t="s">
        <v>183</v>
      </c>
      <c r="D99" s="35" t="s">
        <v>184</v>
      </c>
      <c r="E99" s="34" t="s">
        <v>149</v>
      </c>
      <c r="F99" s="36" t="s">
        <v>185</v>
      </c>
      <c r="G99" s="36" t="s">
        <v>186</v>
      </c>
      <c r="H99" s="35" t="s">
        <v>47</v>
      </c>
      <c r="I99" s="36" t="s">
        <v>48</v>
      </c>
      <c r="J99" s="37">
        <v>41466</v>
      </c>
      <c r="K99" s="30">
        <v>23359</v>
      </c>
    </row>
    <row r="100" spans="2:11" s="23" customFormat="1" x14ac:dyDescent="0.2">
      <c r="B100" s="34" t="s">
        <v>22</v>
      </c>
      <c r="C100" s="35" t="s">
        <v>187</v>
      </c>
      <c r="D100" s="35" t="s">
        <v>188</v>
      </c>
      <c r="E100" s="58" t="s">
        <v>149</v>
      </c>
      <c r="F100" s="30" t="s">
        <v>189</v>
      </c>
      <c r="G100" s="42" t="s">
        <v>31</v>
      </c>
      <c r="H100" s="25" t="s">
        <v>26</v>
      </c>
      <c r="I100" s="43" t="s">
        <v>29</v>
      </c>
      <c r="J100" s="37">
        <v>41639</v>
      </c>
      <c r="K100" s="30">
        <v>15332</v>
      </c>
    </row>
    <row r="101" spans="2:11" s="23" customFormat="1" x14ac:dyDescent="0.2">
      <c r="B101" s="46" t="s">
        <v>22</v>
      </c>
      <c r="C101" s="39" t="s">
        <v>187</v>
      </c>
      <c r="D101" s="39" t="s">
        <v>188</v>
      </c>
      <c r="E101" s="38" t="s">
        <v>149</v>
      </c>
      <c r="F101" s="45" t="s">
        <v>189</v>
      </c>
      <c r="G101" s="45" t="s">
        <v>36</v>
      </c>
      <c r="H101" s="39" t="s">
        <v>26</v>
      </c>
      <c r="I101" s="45" t="s">
        <v>29</v>
      </c>
      <c r="J101" s="37">
        <v>41729</v>
      </c>
      <c r="K101" s="30">
        <v>17731.830000000002</v>
      </c>
    </row>
    <row r="102" spans="2:11" s="23" customFormat="1" x14ac:dyDescent="0.2">
      <c r="B102" s="54" t="s">
        <v>22</v>
      </c>
      <c r="C102" s="35" t="s">
        <v>187</v>
      </c>
      <c r="D102" s="35" t="s">
        <v>188</v>
      </c>
      <c r="E102" s="34" t="s">
        <v>149</v>
      </c>
      <c r="F102" s="35" t="s">
        <v>189</v>
      </c>
      <c r="G102" s="35" t="s">
        <v>37</v>
      </c>
      <c r="H102" s="55" t="s">
        <v>26</v>
      </c>
      <c r="I102" s="61" t="s">
        <v>29</v>
      </c>
      <c r="J102" s="37">
        <v>41820</v>
      </c>
      <c r="K102" s="30">
        <v>16532</v>
      </c>
    </row>
    <row r="103" spans="2:11" s="23" customFormat="1" ht="28.5" x14ac:dyDescent="0.2">
      <c r="B103" s="54" t="s">
        <v>190</v>
      </c>
      <c r="C103" s="35" t="s">
        <v>191</v>
      </c>
      <c r="D103" s="35" t="s">
        <v>192</v>
      </c>
      <c r="E103" s="34" t="s">
        <v>149</v>
      </c>
      <c r="F103" s="36" t="s">
        <v>193</v>
      </c>
      <c r="G103" s="36" t="s">
        <v>194</v>
      </c>
      <c r="H103" s="35" t="s">
        <v>35</v>
      </c>
      <c r="I103" s="36" t="s">
        <v>51</v>
      </c>
      <c r="J103" s="37">
        <v>41491</v>
      </c>
      <c r="K103" s="30">
        <v>152746</v>
      </c>
    </row>
    <row r="104" spans="2:11" s="23" customFormat="1" ht="28.5" x14ac:dyDescent="0.2">
      <c r="B104" s="54" t="s">
        <v>90</v>
      </c>
      <c r="C104" s="35" t="s">
        <v>195</v>
      </c>
      <c r="D104" s="35" t="s">
        <v>192</v>
      </c>
      <c r="E104" s="34" t="s">
        <v>149</v>
      </c>
      <c r="F104" s="36" t="s">
        <v>40</v>
      </c>
      <c r="G104" s="36" t="s">
        <v>93</v>
      </c>
      <c r="H104" s="35" t="s">
        <v>19</v>
      </c>
      <c r="I104" s="36" t="s">
        <v>51</v>
      </c>
      <c r="J104" s="37">
        <v>41516</v>
      </c>
      <c r="K104" s="30">
        <v>4887.5</v>
      </c>
    </row>
    <row r="105" spans="2:11" s="23" customFormat="1" x14ac:dyDescent="0.2">
      <c r="B105" s="34" t="s">
        <v>22</v>
      </c>
      <c r="C105" s="35" t="s">
        <v>196</v>
      </c>
      <c r="D105" s="35" t="s">
        <v>197</v>
      </c>
      <c r="E105" s="34" t="s">
        <v>149</v>
      </c>
      <c r="F105" s="36" t="s">
        <v>26</v>
      </c>
      <c r="G105" s="36" t="s">
        <v>27</v>
      </c>
      <c r="H105" s="35" t="s">
        <v>28</v>
      </c>
      <c r="I105" s="36" t="s">
        <v>29</v>
      </c>
      <c r="J105" s="37">
        <v>41547</v>
      </c>
      <c r="K105" s="30">
        <v>61860</v>
      </c>
    </row>
    <row r="106" spans="2:11" s="23" customFormat="1" x14ac:dyDescent="0.2">
      <c r="B106" s="34" t="s">
        <v>22</v>
      </c>
      <c r="C106" s="35" t="s">
        <v>196</v>
      </c>
      <c r="D106" s="35" t="s">
        <v>197</v>
      </c>
      <c r="E106" s="58" t="s">
        <v>149</v>
      </c>
      <c r="F106" s="30" t="s">
        <v>198</v>
      </c>
      <c r="G106" s="42" t="s">
        <v>31</v>
      </c>
      <c r="H106" s="25" t="s">
        <v>26</v>
      </c>
      <c r="I106" s="43" t="s">
        <v>29</v>
      </c>
      <c r="J106" s="37">
        <v>41639</v>
      </c>
      <c r="K106" s="30">
        <v>7400</v>
      </c>
    </row>
    <row r="107" spans="2:11" s="23" customFormat="1" x14ac:dyDescent="0.2">
      <c r="B107" s="46" t="s">
        <v>22</v>
      </c>
      <c r="C107" s="39" t="s">
        <v>196</v>
      </c>
      <c r="D107" s="39" t="s">
        <v>197</v>
      </c>
      <c r="E107" s="38" t="s">
        <v>149</v>
      </c>
      <c r="F107" s="45" t="s">
        <v>198</v>
      </c>
      <c r="G107" s="45" t="s">
        <v>36</v>
      </c>
      <c r="H107" s="39" t="s">
        <v>26</v>
      </c>
      <c r="I107" s="45" t="s">
        <v>29</v>
      </c>
      <c r="J107" s="37">
        <v>41729</v>
      </c>
      <c r="K107" s="30">
        <v>48450</v>
      </c>
    </row>
    <row r="108" spans="2:11" s="23" customFormat="1" x14ac:dyDescent="0.2">
      <c r="B108" s="34" t="s">
        <v>22</v>
      </c>
      <c r="C108" s="35" t="s">
        <v>196</v>
      </c>
      <c r="D108" s="35" t="s">
        <v>197</v>
      </c>
      <c r="E108" s="58" t="s">
        <v>149</v>
      </c>
      <c r="F108" s="61" t="s">
        <v>198</v>
      </c>
      <c r="G108" s="28" t="s">
        <v>37</v>
      </c>
      <c r="H108" s="25" t="s">
        <v>26</v>
      </c>
      <c r="I108" s="26" t="s">
        <v>29</v>
      </c>
      <c r="J108" s="37">
        <v>41820</v>
      </c>
      <c r="K108" s="30">
        <v>7550</v>
      </c>
    </row>
    <row r="109" spans="2:11" s="23" customFormat="1" x14ac:dyDescent="0.2">
      <c r="B109" s="34" t="s">
        <v>22</v>
      </c>
      <c r="C109" s="35" t="s">
        <v>199</v>
      </c>
      <c r="D109" s="35" t="s">
        <v>200</v>
      </c>
      <c r="E109" s="34" t="s">
        <v>149</v>
      </c>
      <c r="F109" s="36" t="s">
        <v>26</v>
      </c>
      <c r="G109" s="36" t="s">
        <v>27</v>
      </c>
      <c r="H109" s="35" t="s">
        <v>28</v>
      </c>
      <c r="I109" s="36" t="s">
        <v>29</v>
      </c>
      <c r="J109" s="37">
        <v>41547</v>
      </c>
      <c r="K109" s="30">
        <v>22032.51</v>
      </c>
    </row>
    <row r="110" spans="2:11" s="23" customFormat="1" x14ac:dyDescent="0.2">
      <c r="B110" s="34" t="s">
        <v>22</v>
      </c>
      <c r="C110" s="35" t="s">
        <v>199</v>
      </c>
      <c r="D110" s="35" t="s">
        <v>200</v>
      </c>
      <c r="E110" s="58" t="s">
        <v>149</v>
      </c>
      <c r="F110" s="30" t="s">
        <v>201</v>
      </c>
      <c r="G110" s="42" t="s">
        <v>31</v>
      </c>
      <c r="H110" s="25" t="s">
        <v>26</v>
      </c>
      <c r="I110" s="43" t="s">
        <v>29</v>
      </c>
      <c r="J110" s="37">
        <v>41639</v>
      </c>
      <c r="K110" s="30">
        <v>30387</v>
      </c>
    </row>
    <row r="111" spans="2:11" s="23" customFormat="1" x14ac:dyDescent="0.2">
      <c r="B111" s="46" t="s">
        <v>22</v>
      </c>
      <c r="C111" s="39" t="s">
        <v>199</v>
      </c>
      <c r="D111" s="39" t="s">
        <v>200</v>
      </c>
      <c r="E111" s="38" t="s">
        <v>149</v>
      </c>
      <c r="F111" s="45" t="s">
        <v>201</v>
      </c>
      <c r="G111" s="45" t="s">
        <v>36</v>
      </c>
      <c r="H111" s="39" t="s">
        <v>26</v>
      </c>
      <c r="I111" s="45" t="s">
        <v>29</v>
      </c>
      <c r="J111" s="37">
        <v>41729</v>
      </c>
      <c r="K111" s="30">
        <v>14275.57</v>
      </c>
    </row>
    <row r="112" spans="2:11" s="23" customFormat="1" x14ac:dyDescent="0.2">
      <c r="B112" s="70" t="s">
        <v>22</v>
      </c>
      <c r="C112" s="26" t="s">
        <v>199</v>
      </c>
      <c r="D112" s="71" t="s">
        <v>200</v>
      </c>
      <c r="E112" s="72" t="s">
        <v>149</v>
      </c>
      <c r="F112" s="26" t="s">
        <v>201</v>
      </c>
      <c r="G112" s="71" t="s">
        <v>37</v>
      </c>
      <c r="H112" s="25" t="s">
        <v>26</v>
      </c>
      <c r="I112" s="26" t="s">
        <v>29</v>
      </c>
      <c r="J112" s="37">
        <v>41820</v>
      </c>
      <c r="K112" s="30">
        <v>17701</v>
      </c>
    </row>
    <row r="113" spans="1:11" s="23" customFormat="1" ht="28.5" x14ac:dyDescent="0.2">
      <c r="B113" s="54" t="s">
        <v>202</v>
      </c>
      <c r="C113" s="35" t="s">
        <v>203</v>
      </c>
      <c r="D113" s="35" t="s">
        <v>204</v>
      </c>
      <c r="E113" s="34" t="s">
        <v>149</v>
      </c>
      <c r="F113" s="36" t="s">
        <v>205</v>
      </c>
      <c r="G113" s="36" t="s">
        <v>206</v>
      </c>
      <c r="H113" s="35" t="s">
        <v>19</v>
      </c>
      <c r="I113" s="36" t="s">
        <v>51</v>
      </c>
      <c r="J113" s="37">
        <v>41536</v>
      </c>
      <c r="K113" s="30">
        <v>123929.205</v>
      </c>
    </row>
    <row r="114" spans="1:11" x14ac:dyDescent="0.2">
      <c r="B114" s="34" t="s">
        <v>22</v>
      </c>
      <c r="C114" s="35" t="s">
        <v>181</v>
      </c>
      <c r="D114" s="35" t="s">
        <v>207</v>
      </c>
      <c r="E114" s="34" t="s">
        <v>149</v>
      </c>
      <c r="F114" s="36" t="s">
        <v>26</v>
      </c>
      <c r="G114" s="36" t="s">
        <v>27</v>
      </c>
      <c r="H114" s="35" t="s">
        <v>28</v>
      </c>
      <c r="I114" s="36" t="s">
        <v>29</v>
      </c>
      <c r="J114" s="37">
        <v>41547</v>
      </c>
      <c r="K114" s="30">
        <v>53319.810000000005</v>
      </c>
    </row>
    <row r="115" spans="1:11" x14ac:dyDescent="0.2">
      <c r="B115" s="34" t="s">
        <v>22</v>
      </c>
      <c r="C115" s="35" t="s">
        <v>181</v>
      </c>
      <c r="D115" s="35" t="s">
        <v>207</v>
      </c>
      <c r="E115" s="58" t="s">
        <v>149</v>
      </c>
      <c r="F115" s="30" t="s">
        <v>208</v>
      </c>
      <c r="G115" s="42" t="s">
        <v>31</v>
      </c>
      <c r="H115" s="25" t="s">
        <v>26</v>
      </c>
      <c r="I115" s="43" t="s">
        <v>29</v>
      </c>
      <c r="J115" s="37">
        <v>41639</v>
      </c>
      <c r="K115" s="30">
        <v>59953</v>
      </c>
    </row>
    <row r="116" spans="1:11" x14ac:dyDescent="0.2">
      <c r="B116" s="46" t="s">
        <v>22</v>
      </c>
      <c r="C116" s="39" t="s">
        <v>181</v>
      </c>
      <c r="D116" s="39" t="s">
        <v>207</v>
      </c>
      <c r="E116" s="38" t="s">
        <v>149</v>
      </c>
      <c r="F116" s="45" t="s">
        <v>208</v>
      </c>
      <c r="G116" s="45" t="s">
        <v>36</v>
      </c>
      <c r="H116" s="39" t="s">
        <v>26</v>
      </c>
      <c r="I116" s="45" t="s">
        <v>29</v>
      </c>
      <c r="J116" s="37">
        <v>41729</v>
      </c>
      <c r="K116" s="30">
        <v>32283.839999999993</v>
      </c>
    </row>
    <row r="117" spans="1:11" x14ac:dyDescent="0.2">
      <c r="B117" s="54" t="s">
        <v>22</v>
      </c>
      <c r="C117" s="35" t="s">
        <v>181</v>
      </c>
      <c r="D117" s="35" t="s">
        <v>207</v>
      </c>
      <c r="E117" s="34" t="s">
        <v>149</v>
      </c>
      <c r="F117" s="35" t="s">
        <v>208</v>
      </c>
      <c r="G117" s="35" t="s">
        <v>37</v>
      </c>
      <c r="H117" s="55" t="s">
        <v>26</v>
      </c>
      <c r="I117" s="61" t="s">
        <v>29</v>
      </c>
      <c r="J117" s="37">
        <v>41820</v>
      </c>
      <c r="K117" s="30">
        <v>43633</v>
      </c>
    </row>
    <row r="118" spans="1:11" x14ac:dyDescent="0.2">
      <c r="B118" s="54" t="s">
        <v>209</v>
      </c>
      <c r="C118" s="35" t="s">
        <v>187</v>
      </c>
      <c r="D118" s="35" t="s">
        <v>210</v>
      </c>
      <c r="E118" s="34" t="s">
        <v>149</v>
      </c>
      <c r="F118" s="36" t="s">
        <v>211</v>
      </c>
      <c r="G118" s="36" t="s">
        <v>212</v>
      </c>
      <c r="H118" s="35" t="s">
        <v>28</v>
      </c>
      <c r="I118" s="36" t="s">
        <v>159</v>
      </c>
      <c r="J118" s="37">
        <v>41477</v>
      </c>
      <c r="K118" s="30">
        <v>14500</v>
      </c>
    </row>
    <row r="119" spans="1:11" x14ac:dyDescent="0.2">
      <c r="B119" s="54" t="s">
        <v>213</v>
      </c>
      <c r="C119" s="35" t="s">
        <v>187</v>
      </c>
      <c r="D119" s="35" t="s">
        <v>210</v>
      </c>
      <c r="E119" s="34" t="s">
        <v>149</v>
      </c>
      <c r="F119" s="36" t="s">
        <v>214</v>
      </c>
      <c r="G119" s="36" t="s">
        <v>215</v>
      </c>
      <c r="H119" s="35" t="s">
        <v>28</v>
      </c>
      <c r="I119" s="36" t="s">
        <v>159</v>
      </c>
      <c r="J119" s="37">
        <v>41487</v>
      </c>
      <c r="K119" s="30">
        <v>14824</v>
      </c>
    </row>
    <row r="120" spans="1:11" x14ac:dyDescent="0.2">
      <c r="B120" s="34">
        <v>12024</v>
      </c>
      <c r="C120" s="35" t="s">
        <v>187</v>
      </c>
      <c r="D120" s="35" t="s">
        <v>210</v>
      </c>
      <c r="E120" s="58" t="s">
        <v>149</v>
      </c>
      <c r="F120" s="30" t="s">
        <v>216</v>
      </c>
      <c r="G120" s="42" t="s">
        <v>217</v>
      </c>
      <c r="H120" s="25" t="s">
        <v>47</v>
      </c>
      <c r="I120" s="43" t="s">
        <v>159</v>
      </c>
      <c r="J120" s="37">
        <v>41551</v>
      </c>
      <c r="K120" s="30">
        <v>70000</v>
      </c>
    </row>
    <row r="121" spans="1:11" x14ac:dyDescent="0.2">
      <c r="B121" s="54" t="s">
        <v>218</v>
      </c>
      <c r="C121" s="35" t="s">
        <v>187</v>
      </c>
      <c r="D121" s="35" t="s">
        <v>210</v>
      </c>
      <c r="E121" s="34" t="s">
        <v>149</v>
      </c>
      <c r="F121" s="58" t="s">
        <v>211</v>
      </c>
      <c r="G121" s="30" t="s">
        <v>219</v>
      </c>
      <c r="H121" s="57" t="s">
        <v>28</v>
      </c>
      <c r="I121" s="43" t="s">
        <v>159</v>
      </c>
      <c r="J121" s="37">
        <v>41781</v>
      </c>
      <c r="K121" s="30">
        <v>16646</v>
      </c>
    </row>
    <row r="122" spans="1:11" x14ac:dyDescent="0.2">
      <c r="B122" s="54" t="s">
        <v>220</v>
      </c>
      <c r="C122" s="35" t="s">
        <v>221</v>
      </c>
      <c r="D122" s="35" t="s">
        <v>222</v>
      </c>
      <c r="E122" s="34" t="s">
        <v>149</v>
      </c>
      <c r="F122" s="36" t="s">
        <v>223</v>
      </c>
      <c r="G122" s="36" t="s">
        <v>224</v>
      </c>
      <c r="H122" s="35" t="s">
        <v>19</v>
      </c>
      <c r="I122" s="36" t="s">
        <v>159</v>
      </c>
      <c r="J122" s="37">
        <v>41467</v>
      </c>
      <c r="K122" s="30">
        <v>66495</v>
      </c>
    </row>
    <row r="123" spans="1:11" x14ac:dyDescent="0.2">
      <c r="B123" s="54" t="s">
        <v>225</v>
      </c>
      <c r="C123" s="35" t="s">
        <v>226</v>
      </c>
      <c r="D123" s="35" t="s">
        <v>222</v>
      </c>
      <c r="E123" s="34" t="s">
        <v>149</v>
      </c>
      <c r="F123" s="36" t="s">
        <v>223</v>
      </c>
      <c r="G123" s="36" t="s">
        <v>227</v>
      </c>
      <c r="H123" s="35" t="s">
        <v>19</v>
      </c>
      <c r="I123" s="36" t="s">
        <v>29</v>
      </c>
      <c r="J123" s="37">
        <v>41522</v>
      </c>
      <c r="K123" s="30">
        <v>131767.76999999999</v>
      </c>
    </row>
    <row r="124" spans="1:11" ht="28.5" x14ac:dyDescent="0.2">
      <c r="B124" s="54" t="s">
        <v>202</v>
      </c>
      <c r="C124" s="35" t="s">
        <v>221</v>
      </c>
      <c r="D124" s="35" t="s">
        <v>222</v>
      </c>
      <c r="E124" s="34" t="s">
        <v>149</v>
      </c>
      <c r="F124" s="36" t="s">
        <v>205</v>
      </c>
      <c r="G124" s="36" t="s">
        <v>206</v>
      </c>
      <c r="H124" s="35" t="s">
        <v>19</v>
      </c>
      <c r="I124" s="36" t="s">
        <v>51</v>
      </c>
      <c r="J124" s="37">
        <v>41536</v>
      </c>
      <c r="K124" s="30">
        <v>123929.205</v>
      </c>
    </row>
    <row r="125" spans="1:11" x14ac:dyDescent="0.2">
      <c r="B125" s="54" t="s">
        <v>225</v>
      </c>
      <c r="C125" s="57" t="s">
        <v>226</v>
      </c>
      <c r="D125" s="28" t="s">
        <v>222</v>
      </c>
      <c r="E125" s="27" t="s">
        <v>149</v>
      </c>
      <c r="F125" s="43" t="s">
        <v>223</v>
      </c>
      <c r="G125" s="42" t="s">
        <v>228</v>
      </c>
      <c r="H125" s="25" t="s">
        <v>19</v>
      </c>
      <c r="I125" s="43" t="s">
        <v>29</v>
      </c>
      <c r="J125" s="37">
        <v>41775</v>
      </c>
      <c r="K125" s="30">
        <v>131768</v>
      </c>
    </row>
    <row r="126" spans="1:11" s="59" customFormat="1" ht="17.25" customHeight="1" x14ac:dyDescent="0.2">
      <c r="A126" s="6"/>
      <c r="B126" s="8" t="s">
        <v>229</v>
      </c>
      <c r="C126" s="9"/>
      <c r="D126" s="9"/>
      <c r="E126" s="9"/>
      <c r="F126" s="9"/>
      <c r="G126" s="73"/>
      <c r="H126" s="10" t="s">
        <v>3</v>
      </c>
      <c r="I126" s="11"/>
      <c r="J126" s="12"/>
      <c r="K126" s="74">
        <f>SUM(K129:K152)</f>
        <v>520543.38</v>
      </c>
    </row>
    <row r="127" spans="1:11" s="59" customFormat="1" ht="15" customHeight="1" x14ac:dyDescent="0.2">
      <c r="A127" s="6"/>
      <c r="B127" s="14"/>
      <c r="C127" s="15"/>
      <c r="D127" s="15"/>
      <c r="E127" s="15"/>
      <c r="F127" s="15"/>
      <c r="G127" s="75"/>
      <c r="H127" s="16"/>
      <c r="I127" s="17"/>
      <c r="J127" s="18"/>
      <c r="K127" s="76"/>
    </row>
    <row r="128" spans="1:11" ht="30" customHeight="1" x14ac:dyDescent="0.2">
      <c r="B128" s="20" t="s">
        <v>4</v>
      </c>
      <c r="C128" s="20" t="s">
        <v>5</v>
      </c>
      <c r="D128" s="20" t="s">
        <v>6</v>
      </c>
      <c r="E128" s="20" t="s">
        <v>7</v>
      </c>
      <c r="F128" s="20" t="s">
        <v>8</v>
      </c>
      <c r="G128" s="20" t="s">
        <v>9</v>
      </c>
      <c r="H128" s="20" t="s">
        <v>10</v>
      </c>
      <c r="I128" s="20" t="s">
        <v>11</v>
      </c>
      <c r="J128" s="20" t="s">
        <v>12</v>
      </c>
      <c r="K128" s="21" t="s">
        <v>13</v>
      </c>
    </row>
    <row r="129" spans="2:11" s="23" customFormat="1" x14ac:dyDescent="0.2">
      <c r="B129" s="54" t="s">
        <v>230</v>
      </c>
      <c r="C129" s="35" t="s">
        <v>231</v>
      </c>
      <c r="D129" s="35" t="s">
        <v>232</v>
      </c>
      <c r="E129" s="34" t="s">
        <v>233</v>
      </c>
      <c r="F129" s="36" t="s">
        <v>234</v>
      </c>
      <c r="G129" s="36" t="s">
        <v>235</v>
      </c>
      <c r="H129" s="35" t="s">
        <v>78</v>
      </c>
      <c r="I129" s="36" t="s">
        <v>29</v>
      </c>
      <c r="J129" s="37">
        <v>41481</v>
      </c>
      <c r="K129" s="30">
        <v>5377.4939999999997</v>
      </c>
    </row>
    <row r="130" spans="2:11" s="23" customFormat="1" x14ac:dyDescent="0.2">
      <c r="B130" s="54" t="s">
        <v>230</v>
      </c>
      <c r="C130" s="35" t="s">
        <v>236</v>
      </c>
      <c r="D130" s="35" t="s">
        <v>232</v>
      </c>
      <c r="E130" s="34" t="s">
        <v>233</v>
      </c>
      <c r="F130" s="36" t="s">
        <v>234</v>
      </c>
      <c r="G130" s="36" t="s">
        <v>235</v>
      </c>
      <c r="H130" s="35" t="s">
        <v>78</v>
      </c>
      <c r="I130" s="36" t="s">
        <v>29</v>
      </c>
      <c r="J130" s="37">
        <v>41481</v>
      </c>
      <c r="K130" s="30">
        <v>3584.9960000000001</v>
      </c>
    </row>
    <row r="131" spans="2:11" s="23" customFormat="1" ht="28.5" x14ac:dyDescent="0.2">
      <c r="B131" s="54" t="s">
        <v>237</v>
      </c>
      <c r="C131" s="35" t="s">
        <v>238</v>
      </c>
      <c r="D131" s="35" t="s">
        <v>232</v>
      </c>
      <c r="E131" s="34" t="s">
        <v>233</v>
      </c>
      <c r="F131" s="36" t="s">
        <v>239</v>
      </c>
      <c r="G131" s="36" t="s">
        <v>240</v>
      </c>
      <c r="H131" s="35" t="s">
        <v>35</v>
      </c>
      <c r="I131" s="36" t="s">
        <v>29</v>
      </c>
      <c r="J131" s="37">
        <v>41535</v>
      </c>
      <c r="K131" s="30">
        <v>8142.1</v>
      </c>
    </row>
    <row r="132" spans="2:11" s="23" customFormat="1" ht="28.5" x14ac:dyDescent="0.2">
      <c r="B132" s="54" t="s">
        <v>237</v>
      </c>
      <c r="C132" s="35" t="s">
        <v>236</v>
      </c>
      <c r="D132" s="35" t="s">
        <v>232</v>
      </c>
      <c r="E132" s="34" t="s">
        <v>233</v>
      </c>
      <c r="F132" s="36" t="s">
        <v>239</v>
      </c>
      <c r="G132" s="36" t="s">
        <v>240</v>
      </c>
      <c r="H132" s="35" t="s">
        <v>35</v>
      </c>
      <c r="I132" s="36" t="s">
        <v>29</v>
      </c>
      <c r="J132" s="37">
        <v>41535</v>
      </c>
      <c r="K132" s="30">
        <v>12213.15</v>
      </c>
    </row>
    <row r="133" spans="2:11" s="23" customFormat="1" x14ac:dyDescent="0.2">
      <c r="B133" s="34" t="s">
        <v>22</v>
      </c>
      <c r="C133" s="35" t="s">
        <v>238</v>
      </c>
      <c r="D133" s="35" t="s">
        <v>232</v>
      </c>
      <c r="E133" s="34" t="s">
        <v>233</v>
      </c>
      <c r="F133" s="36" t="s">
        <v>26</v>
      </c>
      <c r="G133" s="36" t="s">
        <v>27</v>
      </c>
      <c r="H133" s="35" t="s">
        <v>28</v>
      </c>
      <c r="I133" s="36" t="s">
        <v>29</v>
      </c>
      <c r="J133" s="37">
        <v>41547</v>
      </c>
      <c r="K133" s="30">
        <v>16094.32</v>
      </c>
    </row>
    <row r="134" spans="2:11" s="23" customFormat="1" x14ac:dyDescent="0.2">
      <c r="B134" s="34" t="s">
        <v>22</v>
      </c>
      <c r="C134" s="35" t="s">
        <v>238</v>
      </c>
      <c r="D134" s="35" t="s">
        <v>232</v>
      </c>
      <c r="E134" s="58" t="s">
        <v>233</v>
      </c>
      <c r="F134" s="30" t="s">
        <v>241</v>
      </c>
      <c r="G134" s="42" t="s">
        <v>31</v>
      </c>
      <c r="H134" s="25" t="s">
        <v>26</v>
      </c>
      <c r="I134" s="43" t="s">
        <v>29</v>
      </c>
      <c r="J134" s="37">
        <v>41639</v>
      </c>
      <c r="K134" s="30">
        <v>21122</v>
      </c>
    </row>
    <row r="135" spans="2:11" s="23" customFormat="1" ht="28.5" x14ac:dyDescent="0.2">
      <c r="B135" s="46">
        <v>14125</v>
      </c>
      <c r="C135" s="39" t="s">
        <v>238</v>
      </c>
      <c r="D135" s="39" t="s">
        <v>232</v>
      </c>
      <c r="E135" s="38" t="s">
        <v>233</v>
      </c>
      <c r="F135" s="45" t="s">
        <v>242</v>
      </c>
      <c r="G135" s="45" t="s">
        <v>243</v>
      </c>
      <c r="H135" s="39" t="s">
        <v>35</v>
      </c>
      <c r="I135" s="45" t="s">
        <v>29</v>
      </c>
      <c r="J135" s="37">
        <v>41682</v>
      </c>
      <c r="K135" s="30">
        <f>8720*35%</f>
        <v>3052</v>
      </c>
    </row>
    <row r="136" spans="2:11" s="23" customFormat="1" ht="28.5" x14ac:dyDescent="0.2">
      <c r="B136" s="46">
        <v>14125</v>
      </c>
      <c r="C136" s="39" t="s">
        <v>231</v>
      </c>
      <c r="D136" s="39" t="s">
        <v>232</v>
      </c>
      <c r="E136" s="38" t="s">
        <v>233</v>
      </c>
      <c r="F136" s="45" t="s">
        <v>242</v>
      </c>
      <c r="G136" s="45" t="s">
        <v>243</v>
      </c>
      <c r="H136" s="39" t="s">
        <v>35</v>
      </c>
      <c r="I136" s="45" t="s">
        <v>29</v>
      </c>
      <c r="J136" s="37">
        <v>41682</v>
      </c>
      <c r="K136" s="30">
        <f>8720*35%</f>
        <v>3052</v>
      </c>
    </row>
    <row r="137" spans="2:11" s="23" customFormat="1" ht="28.5" x14ac:dyDescent="0.2">
      <c r="B137" s="46">
        <v>14125</v>
      </c>
      <c r="C137" s="39" t="s">
        <v>236</v>
      </c>
      <c r="D137" s="39" t="s">
        <v>232</v>
      </c>
      <c r="E137" s="38" t="s">
        <v>233</v>
      </c>
      <c r="F137" s="45" t="s">
        <v>242</v>
      </c>
      <c r="G137" s="45" t="s">
        <v>243</v>
      </c>
      <c r="H137" s="39" t="s">
        <v>35</v>
      </c>
      <c r="I137" s="45" t="s">
        <v>29</v>
      </c>
      <c r="J137" s="37">
        <v>41682</v>
      </c>
      <c r="K137" s="30">
        <f>8720*30%</f>
        <v>2616</v>
      </c>
    </row>
    <row r="138" spans="2:11" s="23" customFormat="1" x14ac:dyDescent="0.2">
      <c r="B138" s="46" t="s">
        <v>22</v>
      </c>
      <c r="C138" s="39" t="s">
        <v>238</v>
      </c>
      <c r="D138" s="39" t="s">
        <v>232</v>
      </c>
      <c r="E138" s="38" t="s">
        <v>233</v>
      </c>
      <c r="F138" s="45" t="s">
        <v>241</v>
      </c>
      <c r="G138" s="45" t="s">
        <v>36</v>
      </c>
      <c r="H138" s="39" t="s">
        <v>26</v>
      </c>
      <c r="I138" s="45" t="s">
        <v>29</v>
      </c>
      <c r="J138" s="37">
        <v>41729</v>
      </c>
      <c r="K138" s="30">
        <v>12524.439999999999</v>
      </c>
    </row>
    <row r="139" spans="2:11" s="23" customFormat="1" x14ac:dyDescent="0.2">
      <c r="B139" s="49">
        <v>14185</v>
      </c>
      <c r="C139" s="48" t="s">
        <v>238</v>
      </c>
      <c r="D139" s="48" t="s">
        <v>232</v>
      </c>
      <c r="E139" s="77" t="s">
        <v>233</v>
      </c>
      <c r="F139" s="51" t="s">
        <v>244</v>
      </c>
      <c r="G139" s="78" t="s">
        <v>245</v>
      </c>
      <c r="H139" s="79" t="s">
        <v>35</v>
      </c>
      <c r="I139" s="53" t="s">
        <v>29</v>
      </c>
      <c r="J139" s="37">
        <v>41794</v>
      </c>
      <c r="K139" s="30">
        <v>22650</v>
      </c>
    </row>
    <row r="140" spans="2:11" s="23" customFormat="1" x14ac:dyDescent="0.2">
      <c r="B140" s="80">
        <v>14185</v>
      </c>
      <c r="C140" s="79" t="s">
        <v>231</v>
      </c>
      <c r="D140" s="53" t="s">
        <v>232</v>
      </c>
      <c r="E140" s="81" t="s">
        <v>233</v>
      </c>
      <c r="F140" s="78" t="s">
        <v>244</v>
      </c>
      <c r="G140" s="78" t="s">
        <v>245</v>
      </c>
      <c r="H140" s="79" t="s">
        <v>35</v>
      </c>
      <c r="I140" s="53" t="s">
        <v>29</v>
      </c>
      <c r="J140" s="37">
        <v>41794</v>
      </c>
      <c r="K140" s="30">
        <v>22650</v>
      </c>
    </row>
    <row r="141" spans="2:11" s="23" customFormat="1" x14ac:dyDescent="0.2">
      <c r="B141" s="49">
        <v>14185</v>
      </c>
      <c r="C141" s="50" t="s">
        <v>236</v>
      </c>
      <c r="D141" s="51" t="s">
        <v>232</v>
      </c>
      <c r="E141" s="82" t="s">
        <v>233</v>
      </c>
      <c r="F141" s="53" t="s">
        <v>244</v>
      </c>
      <c r="G141" s="83" t="s">
        <v>245</v>
      </c>
      <c r="H141" s="79" t="s">
        <v>35</v>
      </c>
      <c r="I141" s="53" t="s">
        <v>29</v>
      </c>
      <c r="J141" s="37">
        <v>41794</v>
      </c>
      <c r="K141" s="30">
        <v>22650</v>
      </c>
    </row>
    <row r="142" spans="2:11" s="23" customFormat="1" x14ac:dyDescent="0.2">
      <c r="B142" s="47" t="s">
        <v>22</v>
      </c>
      <c r="C142" s="48" t="s">
        <v>238</v>
      </c>
      <c r="D142" s="48" t="s">
        <v>232</v>
      </c>
      <c r="E142" s="49" t="s">
        <v>233</v>
      </c>
      <c r="F142" s="50" t="s">
        <v>241</v>
      </c>
      <c r="G142" s="51" t="s">
        <v>37</v>
      </c>
      <c r="H142" s="52" t="s">
        <v>26</v>
      </c>
      <c r="I142" s="53" t="s">
        <v>29</v>
      </c>
      <c r="J142" s="37">
        <v>41820</v>
      </c>
      <c r="K142" s="30">
        <v>11618</v>
      </c>
    </row>
    <row r="143" spans="2:11" s="23" customFormat="1" ht="28.5" x14ac:dyDescent="0.2">
      <c r="B143" s="84">
        <v>14178</v>
      </c>
      <c r="C143" s="85" t="s">
        <v>246</v>
      </c>
      <c r="D143" s="86" t="s">
        <v>247</v>
      </c>
      <c r="E143" s="72" t="s">
        <v>233</v>
      </c>
      <c r="F143" s="43" t="s">
        <v>248</v>
      </c>
      <c r="G143" s="42" t="s">
        <v>249</v>
      </c>
      <c r="H143" s="25" t="s">
        <v>35</v>
      </c>
      <c r="I143" s="43" t="s">
        <v>29</v>
      </c>
      <c r="J143" s="37">
        <v>41780</v>
      </c>
      <c r="K143" s="30">
        <v>50202</v>
      </c>
    </row>
    <row r="144" spans="2:11" s="23" customFormat="1" ht="28.5" x14ac:dyDescent="0.2">
      <c r="B144" s="34">
        <v>14179</v>
      </c>
      <c r="C144" s="35" t="s">
        <v>246</v>
      </c>
      <c r="D144" s="35" t="s">
        <v>247</v>
      </c>
      <c r="E144" s="58" t="s">
        <v>233</v>
      </c>
      <c r="F144" s="30" t="s">
        <v>250</v>
      </c>
      <c r="G144" s="42" t="s">
        <v>251</v>
      </c>
      <c r="H144" s="25" t="s">
        <v>35</v>
      </c>
      <c r="I144" s="43" t="s">
        <v>29</v>
      </c>
      <c r="J144" s="37">
        <v>41780</v>
      </c>
      <c r="K144" s="30">
        <v>12500</v>
      </c>
    </row>
    <row r="145" spans="1:13" s="23" customFormat="1" x14ac:dyDescent="0.2">
      <c r="B145" s="47" t="s">
        <v>22</v>
      </c>
      <c r="C145" s="48" t="s">
        <v>252</v>
      </c>
      <c r="D145" s="48" t="s">
        <v>253</v>
      </c>
      <c r="E145" s="49" t="s">
        <v>233</v>
      </c>
      <c r="F145" s="50" t="s">
        <v>254</v>
      </c>
      <c r="G145" s="51" t="s">
        <v>37</v>
      </c>
      <c r="H145" s="52" t="s">
        <v>26</v>
      </c>
      <c r="I145" s="53" t="s">
        <v>29</v>
      </c>
      <c r="J145" s="37">
        <v>41820</v>
      </c>
      <c r="K145" s="30">
        <v>1965</v>
      </c>
    </row>
    <row r="146" spans="1:13" s="23" customFormat="1" x14ac:dyDescent="0.2">
      <c r="B146" s="34">
        <v>13018</v>
      </c>
      <c r="C146" s="35" t="s">
        <v>255</v>
      </c>
      <c r="D146" s="35" t="s">
        <v>256</v>
      </c>
      <c r="E146" s="58" t="s">
        <v>233</v>
      </c>
      <c r="F146" s="30" t="s">
        <v>257</v>
      </c>
      <c r="G146" s="42" t="s">
        <v>258</v>
      </c>
      <c r="H146" s="25" t="s">
        <v>35</v>
      </c>
      <c r="I146" s="43" t="s">
        <v>51</v>
      </c>
      <c r="J146" s="37">
        <v>41582</v>
      </c>
      <c r="K146" s="30">
        <v>11700</v>
      </c>
    </row>
    <row r="147" spans="1:13" x14ac:dyDescent="0.2">
      <c r="B147" s="44" t="s">
        <v>259</v>
      </c>
      <c r="C147" s="39" t="s">
        <v>255</v>
      </c>
      <c r="D147" s="39" t="s">
        <v>256</v>
      </c>
      <c r="E147" s="38" t="s">
        <v>233</v>
      </c>
      <c r="F147" s="40" t="s">
        <v>257</v>
      </c>
      <c r="G147" s="41" t="s">
        <v>258</v>
      </c>
      <c r="H147" s="57" t="s">
        <v>35</v>
      </c>
      <c r="I147" s="43" t="s">
        <v>51</v>
      </c>
      <c r="J147" s="37">
        <v>41582</v>
      </c>
      <c r="K147" s="30">
        <v>240219</v>
      </c>
    </row>
    <row r="148" spans="1:13" ht="28.5" x14ac:dyDescent="0.2">
      <c r="B148" s="54" t="s">
        <v>260</v>
      </c>
      <c r="C148" s="35" t="s">
        <v>261</v>
      </c>
      <c r="D148" s="35" t="s">
        <v>262</v>
      </c>
      <c r="E148" s="34" t="s">
        <v>233</v>
      </c>
      <c r="F148" s="36" t="s">
        <v>263</v>
      </c>
      <c r="G148" s="36" t="s">
        <v>264</v>
      </c>
      <c r="H148" s="55" t="s">
        <v>35</v>
      </c>
      <c r="I148" s="30" t="s">
        <v>48</v>
      </c>
      <c r="J148" s="37">
        <v>41554</v>
      </c>
      <c r="K148" s="30">
        <v>11000</v>
      </c>
    </row>
    <row r="149" spans="1:13" ht="28.5" x14ac:dyDescent="0.2">
      <c r="B149" s="38">
        <v>14011</v>
      </c>
      <c r="C149" s="69" t="s">
        <v>265</v>
      </c>
      <c r="D149" s="68" t="s">
        <v>262</v>
      </c>
      <c r="E149" s="27" t="s">
        <v>233</v>
      </c>
      <c r="F149" s="42" t="s">
        <v>263</v>
      </c>
      <c r="G149" s="42" t="s">
        <v>264</v>
      </c>
      <c r="H149" s="25" t="s">
        <v>35</v>
      </c>
      <c r="I149" s="43" t="s">
        <v>48</v>
      </c>
      <c r="J149" s="37">
        <v>41554</v>
      </c>
      <c r="K149" s="30">
        <v>11000</v>
      </c>
    </row>
    <row r="150" spans="1:13" x14ac:dyDescent="0.2">
      <c r="B150" s="49">
        <v>14069</v>
      </c>
      <c r="C150" s="48" t="s">
        <v>266</v>
      </c>
      <c r="D150" s="48" t="s">
        <v>267</v>
      </c>
      <c r="E150" s="77" t="s">
        <v>233</v>
      </c>
      <c r="F150" s="51" t="s">
        <v>268</v>
      </c>
      <c r="G150" s="78" t="s">
        <v>269</v>
      </c>
      <c r="H150" s="53" t="s">
        <v>47</v>
      </c>
      <c r="I150" s="53" t="s">
        <v>48</v>
      </c>
      <c r="J150" s="37">
        <v>41806</v>
      </c>
      <c r="K150" s="30">
        <v>7160</v>
      </c>
    </row>
    <row r="151" spans="1:13" x14ac:dyDescent="0.2">
      <c r="B151" s="54" t="s">
        <v>270</v>
      </c>
      <c r="C151" s="35" t="s">
        <v>271</v>
      </c>
      <c r="D151" s="35" t="s">
        <v>272</v>
      </c>
      <c r="E151" s="34" t="s">
        <v>233</v>
      </c>
      <c r="F151" s="36" t="s">
        <v>273</v>
      </c>
      <c r="G151" s="36" t="s">
        <v>274</v>
      </c>
      <c r="H151" s="35" t="s">
        <v>35</v>
      </c>
      <c r="I151" s="36" t="s">
        <v>48</v>
      </c>
      <c r="J151" s="37">
        <v>41523</v>
      </c>
      <c r="K151" s="30">
        <v>5000</v>
      </c>
    </row>
    <row r="152" spans="1:13" ht="28.5" x14ac:dyDescent="0.2">
      <c r="B152" s="44" t="s">
        <v>275</v>
      </c>
      <c r="C152" s="39" t="s">
        <v>271</v>
      </c>
      <c r="D152" s="39" t="s">
        <v>272</v>
      </c>
      <c r="E152" s="38" t="s">
        <v>233</v>
      </c>
      <c r="F152" s="45" t="s">
        <v>276</v>
      </c>
      <c r="G152" s="45" t="s">
        <v>277</v>
      </c>
      <c r="H152" s="39" t="s">
        <v>35</v>
      </c>
      <c r="I152" s="45" t="s">
        <v>51</v>
      </c>
      <c r="J152" s="37">
        <v>41655</v>
      </c>
      <c r="K152" s="30">
        <v>2450.88</v>
      </c>
    </row>
    <row r="153" spans="1:13" s="59" customFormat="1" x14ac:dyDescent="0.2">
      <c r="A153" s="6"/>
      <c r="B153" s="87" t="s">
        <v>278</v>
      </c>
      <c r="C153" s="88"/>
      <c r="D153" s="88"/>
      <c r="E153" s="88"/>
      <c r="F153" s="88"/>
      <c r="G153" s="89"/>
      <c r="H153" s="90" t="s">
        <v>3</v>
      </c>
      <c r="I153" s="91"/>
      <c r="J153" s="92"/>
      <c r="K153" s="93">
        <f>SUM(K156:K231)</f>
        <v>2556359.9499999997</v>
      </c>
      <c r="M153" s="94"/>
    </row>
    <row r="154" spans="1:13" x14ac:dyDescent="0.2">
      <c r="B154" s="95"/>
      <c r="C154" s="96"/>
      <c r="D154" s="96"/>
      <c r="E154" s="96"/>
      <c r="F154" s="96"/>
      <c r="G154" s="97"/>
      <c r="H154" s="98"/>
      <c r="I154" s="99"/>
      <c r="J154" s="100"/>
      <c r="K154" s="101"/>
    </row>
    <row r="155" spans="1:13" ht="28.5" x14ac:dyDescent="0.2">
      <c r="B155" s="102" t="s">
        <v>4</v>
      </c>
      <c r="C155" s="102" t="s">
        <v>5</v>
      </c>
      <c r="D155" s="102" t="s">
        <v>6</v>
      </c>
      <c r="E155" s="102" t="s">
        <v>7</v>
      </c>
      <c r="F155" s="102" t="s">
        <v>8</v>
      </c>
      <c r="G155" s="102" t="s">
        <v>9</v>
      </c>
      <c r="H155" s="102" t="s">
        <v>10</v>
      </c>
      <c r="I155" s="102" t="s">
        <v>11</v>
      </c>
      <c r="J155" s="102" t="s">
        <v>12</v>
      </c>
      <c r="K155" s="103" t="s">
        <v>13</v>
      </c>
    </row>
    <row r="156" spans="1:13" s="23" customFormat="1" x14ac:dyDescent="0.2">
      <c r="B156" s="54" t="s">
        <v>279</v>
      </c>
      <c r="C156" s="35" t="s">
        <v>280</v>
      </c>
      <c r="D156" s="35" t="s">
        <v>281</v>
      </c>
      <c r="E156" s="34" t="s">
        <v>282</v>
      </c>
      <c r="F156" s="35" t="s">
        <v>283</v>
      </c>
      <c r="G156" s="36" t="s">
        <v>284</v>
      </c>
      <c r="H156" s="36" t="s">
        <v>19</v>
      </c>
      <c r="I156" s="36" t="s">
        <v>48</v>
      </c>
      <c r="J156" s="37">
        <v>41466</v>
      </c>
      <c r="K156" s="30">
        <v>15715</v>
      </c>
    </row>
    <row r="157" spans="1:13" s="23" customFormat="1" ht="28.5" x14ac:dyDescent="0.2">
      <c r="B157" s="54" t="s">
        <v>285</v>
      </c>
      <c r="C157" s="35" t="s">
        <v>286</v>
      </c>
      <c r="D157" s="35" t="s">
        <v>281</v>
      </c>
      <c r="E157" s="34" t="s">
        <v>282</v>
      </c>
      <c r="F157" s="35" t="s">
        <v>263</v>
      </c>
      <c r="G157" s="36" t="s">
        <v>287</v>
      </c>
      <c r="H157" s="36" t="s">
        <v>35</v>
      </c>
      <c r="I157" s="36" t="s">
        <v>48</v>
      </c>
      <c r="J157" s="37">
        <v>41499</v>
      </c>
      <c r="K157" s="30">
        <v>45917</v>
      </c>
    </row>
    <row r="158" spans="1:13" s="23" customFormat="1" ht="28.5" x14ac:dyDescent="0.2">
      <c r="B158" s="54" t="s">
        <v>288</v>
      </c>
      <c r="C158" s="35" t="s">
        <v>289</v>
      </c>
      <c r="D158" s="35" t="s">
        <v>281</v>
      </c>
      <c r="E158" s="34" t="s">
        <v>282</v>
      </c>
      <c r="F158" s="35" t="s">
        <v>290</v>
      </c>
      <c r="G158" s="36" t="s">
        <v>291</v>
      </c>
      <c r="H158" s="36" t="s">
        <v>19</v>
      </c>
      <c r="I158" s="36" t="s">
        <v>48</v>
      </c>
      <c r="J158" s="37">
        <v>41534</v>
      </c>
      <c r="K158" s="30">
        <v>28561</v>
      </c>
    </row>
    <row r="159" spans="1:13" s="23" customFormat="1" x14ac:dyDescent="0.2">
      <c r="B159" s="34" t="s">
        <v>22</v>
      </c>
      <c r="C159" s="35" t="s">
        <v>286</v>
      </c>
      <c r="D159" s="35" t="s">
        <v>281</v>
      </c>
      <c r="E159" s="34" t="s">
        <v>282</v>
      </c>
      <c r="F159" s="35" t="s">
        <v>26</v>
      </c>
      <c r="G159" s="36" t="s">
        <v>27</v>
      </c>
      <c r="H159" s="36" t="s">
        <v>28</v>
      </c>
      <c r="I159" s="36" t="s">
        <v>29</v>
      </c>
      <c r="J159" s="37">
        <v>41547</v>
      </c>
      <c r="K159" s="30">
        <v>6000</v>
      </c>
    </row>
    <row r="160" spans="1:13" s="23" customFormat="1" x14ac:dyDescent="0.2">
      <c r="B160" s="34" t="s">
        <v>22</v>
      </c>
      <c r="C160" s="35" t="s">
        <v>292</v>
      </c>
      <c r="D160" s="35" t="s">
        <v>281</v>
      </c>
      <c r="E160" s="34" t="s">
        <v>282</v>
      </c>
      <c r="F160" s="35" t="s">
        <v>26</v>
      </c>
      <c r="G160" s="36" t="s">
        <v>27</v>
      </c>
      <c r="H160" s="36" t="s">
        <v>28</v>
      </c>
      <c r="I160" s="36" t="s">
        <v>29</v>
      </c>
      <c r="J160" s="37">
        <v>41547</v>
      </c>
      <c r="K160" s="30">
        <v>52.19</v>
      </c>
    </row>
    <row r="161" spans="2:11" s="23" customFormat="1" x14ac:dyDescent="0.2">
      <c r="B161" s="34">
        <v>14081</v>
      </c>
      <c r="C161" s="35" t="s">
        <v>280</v>
      </c>
      <c r="D161" s="35" t="s">
        <v>281</v>
      </c>
      <c r="E161" s="58" t="s">
        <v>282</v>
      </c>
      <c r="F161" s="61" t="s">
        <v>293</v>
      </c>
      <c r="G161" s="42" t="s">
        <v>294</v>
      </c>
      <c r="H161" s="29" t="s">
        <v>35</v>
      </c>
      <c r="I161" s="43" t="s">
        <v>48</v>
      </c>
      <c r="J161" s="37">
        <v>41598</v>
      </c>
      <c r="K161" s="30">
        <v>15000</v>
      </c>
    </row>
    <row r="162" spans="2:11" s="23" customFormat="1" x14ac:dyDescent="0.2">
      <c r="B162" s="54" t="s">
        <v>295</v>
      </c>
      <c r="C162" s="35" t="s">
        <v>280</v>
      </c>
      <c r="D162" s="35" t="s">
        <v>281</v>
      </c>
      <c r="E162" s="34" t="s">
        <v>282</v>
      </c>
      <c r="F162" s="55" t="s">
        <v>290</v>
      </c>
      <c r="G162" s="30" t="s">
        <v>296</v>
      </c>
      <c r="H162" s="60" t="s">
        <v>19</v>
      </c>
      <c r="I162" s="43" t="s">
        <v>48</v>
      </c>
      <c r="J162" s="37">
        <v>41624</v>
      </c>
      <c r="K162" s="30">
        <v>18000</v>
      </c>
    </row>
    <row r="163" spans="2:11" s="23" customFormat="1" x14ac:dyDescent="0.2">
      <c r="B163" s="54" t="s">
        <v>297</v>
      </c>
      <c r="C163" s="35" t="s">
        <v>289</v>
      </c>
      <c r="D163" s="35" t="s">
        <v>281</v>
      </c>
      <c r="E163" s="34" t="s">
        <v>282</v>
      </c>
      <c r="F163" s="55" t="s">
        <v>298</v>
      </c>
      <c r="G163" s="30" t="s">
        <v>299</v>
      </c>
      <c r="H163" s="60" t="s">
        <v>35</v>
      </c>
      <c r="I163" s="43" t="s">
        <v>48</v>
      </c>
      <c r="J163" s="37">
        <v>41626</v>
      </c>
      <c r="K163" s="30">
        <v>13000</v>
      </c>
    </row>
    <row r="164" spans="2:11" s="23" customFormat="1" x14ac:dyDescent="0.2">
      <c r="B164" s="104" t="s">
        <v>22</v>
      </c>
      <c r="C164" s="26" t="s">
        <v>286</v>
      </c>
      <c r="D164" s="71" t="s">
        <v>281</v>
      </c>
      <c r="E164" s="72" t="s">
        <v>282</v>
      </c>
      <c r="F164" s="26" t="s">
        <v>300</v>
      </c>
      <c r="G164" s="42" t="s">
        <v>31</v>
      </c>
      <c r="H164" s="29" t="s">
        <v>26</v>
      </c>
      <c r="I164" s="43" t="s">
        <v>29</v>
      </c>
      <c r="J164" s="37">
        <v>41639</v>
      </c>
      <c r="K164" s="30">
        <v>4005</v>
      </c>
    </row>
    <row r="165" spans="2:11" s="23" customFormat="1" ht="28.5" x14ac:dyDescent="0.2">
      <c r="B165" s="44" t="s">
        <v>301</v>
      </c>
      <c r="C165" s="39" t="s">
        <v>280</v>
      </c>
      <c r="D165" s="39" t="s">
        <v>281</v>
      </c>
      <c r="E165" s="38" t="s">
        <v>282</v>
      </c>
      <c r="F165" s="39" t="s">
        <v>302</v>
      </c>
      <c r="G165" s="45" t="s">
        <v>303</v>
      </c>
      <c r="H165" s="45" t="s">
        <v>35</v>
      </c>
      <c r="I165" s="45" t="s">
        <v>48</v>
      </c>
      <c r="J165" s="37">
        <v>41655</v>
      </c>
      <c r="K165" s="30">
        <v>18716</v>
      </c>
    </row>
    <row r="166" spans="2:11" s="23" customFormat="1" x14ac:dyDescent="0.2">
      <c r="B166" s="44" t="s">
        <v>304</v>
      </c>
      <c r="C166" s="39" t="s">
        <v>305</v>
      </c>
      <c r="D166" s="39" t="s">
        <v>281</v>
      </c>
      <c r="E166" s="38" t="s">
        <v>282</v>
      </c>
      <c r="F166" s="39" t="s">
        <v>306</v>
      </c>
      <c r="G166" s="45" t="s">
        <v>307</v>
      </c>
      <c r="H166" s="45" t="s">
        <v>308</v>
      </c>
      <c r="I166" s="45" t="s">
        <v>48</v>
      </c>
      <c r="J166" s="37">
        <v>41703</v>
      </c>
      <c r="K166" s="30">
        <v>6239</v>
      </c>
    </row>
    <row r="167" spans="2:11" s="23" customFormat="1" ht="28.5" x14ac:dyDescent="0.2">
      <c r="B167" s="44" t="s">
        <v>309</v>
      </c>
      <c r="C167" s="39" t="s">
        <v>292</v>
      </c>
      <c r="D167" s="39" t="s">
        <v>281</v>
      </c>
      <c r="E167" s="38" t="s">
        <v>282</v>
      </c>
      <c r="F167" s="39" t="s">
        <v>310</v>
      </c>
      <c r="G167" s="45" t="s">
        <v>311</v>
      </c>
      <c r="H167" s="45" t="s">
        <v>35</v>
      </c>
      <c r="I167" s="45" t="s">
        <v>29</v>
      </c>
      <c r="J167" s="37">
        <v>41705</v>
      </c>
      <c r="K167" s="30">
        <v>39080</v>
      </c>
    </row>
    <row r="168" spans="2:11" s="23" customFormat="1" x14ac:dyDescent="0.2">
      <c r="B168" s="44" t="s">
        <v>312</v>
      </c>
      <c r="C168" s="39" t="s">
        <v>292</v>
      </c>
      <c r="D168" s="39" t="s">
        <v>281</v>
      </c>
      <c r="E168" s="38" t="s">
        <v>282</v>
      </c>
      <c r="F168" s="39" t="s">
        <v>313</v>
      </c>
      <c r="G168" s="45" t="s">
        <v>314</v>
      </c>
      <c r="H168" s="45" t="s">
        <v>78</v>
      </c>
      <c r="I168" s="45" t="s">
        <v>48</v>
      </c>
      <c r="J168" s="37">
        <v>41719</v>
      </c>
      <c r="K168" s="30">
        <v>21929</v>
      </c>
    </row>
    <row r="169" spans="2:11" s="23" customFormat="1" ht="28.5" x14ac:dyDescent="0.2">
      <c r="B169" s="44" t="s">
        <v>315</v>
      </c>
      <c r="C169" s="39" t="s">
        <v>292</v>
      </c>
      <c r="D169" s="39" t="s">
        <v>281</v>
      </c>
      <c r="E169" s="38" t="s">
        <v>282</v>
      </c>
      <c r="F169" s="39" t="s">
        <v>316</v>
      </c>
      <c r="G169" s="45" t="s">
        <v>317</v>
      </c>
      <c r="H169" s="45" t="s">
        <v>78</v>
      </c>
      <c r="I169" s="45" t="s">
        <v>29</v>
      </c>
      <c r="J169" s="37">
        <v>41726</v>
      </c>
      <c r="K169" s="30">
        <v>16291</v>
      </c>
    </row>
    <row r="170" spans="2:11" s="23" customFormat="1" x14ac:dyDescent="0.2">
      <c r="B170" s="46" t="s">
        <v>22</v>
      </c>
      <c r="C170" s="39" t="s">
        <v>286</v>
      </c>
      <c r="D170" s="39" t="s">
        <v>281</v>
      </c>
      <c r="E170" s="38" t="s">
        <v>282</v>
      </c>
      <c r="F170" s="39" t="s">
        <v>300</v>
      </c>
      <c r="G170" s="45" t="s">
        <v>36</v>
      </c>
      <c r="H170" s="45" t="s">
        <v>26</v>
      </c>
      <c r="I170" s="45" t="s">
        <v>29</v>
      </c>
      <c r="J170" s="37">
        <v>41729</v>
      </c>
      <c r="K170" s="30">
        <v>2100</v>
      </c>
    </row>
    <row r="171" spans="2:11" s="23" customFormat="1" x14ac:dyDescent="0.2">
      <c r="B171" s="34">
        <v>14158</v>
      </c>
      <c r="C171" s="35" t="s">
        <v>292</v>
      </c>
      <c r="D171" s="35" t="s">
        <v>281</v>
      </c>
      <c r="E171" s="58" t="s">
        <v>282</v>
      </c>
      <c r="F171" s="61" t="s">
        <v>318</v>
      </c>
      <c r="G171" s="42" t="s">
        <v>319</v>
      </c>
      <c r="H171" s="29" t="s">
        <v>19</v>
      </c>
      <c r="I171" s="43" t="s">
        <v>48</v>
      </c>
      <c r="J171" s="37">
        <v>41760</v>
      </c>
      <c r="K171" s="30">
        <v>29082</v>
      </c>
    </row>
    <row r="172" spans="2:11" s="23" customFormat="1" ht="28.5" x14ac:dyDescent="0.2">
      <c r="B172" s="44" t="s">
        <v>320</v>
      </c>
      <c r="C172" s="39" t="s">
        <v>286</v>
      </c>
      <c r="D172" s="39" t="s">
        <v>281</v>
      </c>
      <c r="E172" s="38" t="s">
        <v>282</v>
      </c>
      <c r="F172" s="39" t="s">
        <v>321</v>
      </c>
      <c r="G172" s="39" t="s">
        <v>322</v>
      </c>
      <c r="H172" s="69" t="s">
        <v>35</v>
      </c>
      <c r="I172" s="68" t="s">
        <v>48</v>
      </c>
      <c r="J172" s="37">
        <v>41794</v>
      </c>
      <c r="K172" s="30">
        <v>37584</v>
      </c>
    </row>
    <row r="173" spans="2:11" s="23" customFormat="1" ht="28.5" x14ac:dyDescent="0.2">
      <c r="B173" s="34">
        <v>14117</v>
      </c>
      <c r="C173" s="35" t="s">
        <v>323</v>
      </c>
      <c r="D173" s="35" t="s">
        <v>281</v>
      </c>
      <c r="E173" s="58" t="s">
        <v>282</v>
      </c>
      <c r="F173" s="61" t="s">
        <v>324</v>
      </c>
      <c r="G173" s="28" t="s">
        <v>325</v>
      </c>
      <c r="H173" s="25" t="s">
        <v>19</v>
      </c>
      <c r="I173" s="26" t="s">
        <v>48</v>
      </c>
      <c r="J173" s="37">
        <v>41809</v>
      </c>
      <c r="K173" s="30">
        <v>9928</v>
      </c>
    </row>
    <row r="174" spans="2:11" s="23" customFormat="1" ht="42.75" x14ac:dyDescent="0.2">
      <c r="B174" s="67">
        <v>13116</v>
      </c>
      <c r="C174" s="57" t="s">
        <v>289</v>
      </c>
      <c r="D174" s="105" t="s">
        <v>281</v>
      </c>
      <c r="E174" s="106" t="s">
        <v>282</v>
      </c>
      <c r="F174" s="25" t="s">
        <v>326</v>
      </c>
      <c r="G174" s="26" t="s">
        <v>327</v>
      </c>
      <c r="H174" s="57" t="s">
        <v>35</v>
      </c>
      <c r="I174" s="26" t="s">
        <v>48</v>
      </c>
      <c r="J174" s="37">
        <v>41813</v>
      </c>
      <c r="K174" s="30">
        <v>197971</v>
      </c>
    </row>
    <row r="175" spans="2:11" s="23" customFormat="1" x14ac:dyDescent="0.2">
      <c r="B175" s="107">
        <v>14153</v>
      </c>
      <c r="C175" s="25" t="s">
        <v>328</v>
      </c>
      <c r="D175" s="26" t="s">
        <v>281</v>
      </c>
      <c r="E175" s="106" t="s">
        <v>282</v>
      </c>
      <c r="F175" s="28" t="s">
        <v>329</v>
      </c>
      <c r="G175" s="28" t="s">
        <v>330</v>
      </c>
      <c r="H175" s="25" t="s">
        <v>35</v>
      </c>
      <c r="I175" s="26" t="s">
        <v>29</v>
      </c>
      <c r="J175" s="37">
        <v>41816</v>
      </c>
      <c r="K175" s="30">
        <v>178284</v>
      </c>
    </row>
    <row r="176" spans="2:11" s="23" customFormat="1" x14ac:dyDescent="0.2">
      <c r="B176" s="34">
        <v>14153</v>
      </c>
      <c r="C176" s="35" t="s">
        <v>286</v>
      </c>
      <c r="D176" s="35" t="s">
        <v>281</v>
      </c>
      <c r="E176" s="58" t="s">
        <v>282</v>
      </c>
      <c r="F176" s="61" t="s">
        <v>329</v>
      </c>
      <c r="G176" s="28" t="s">
        <v>330</v>
      </c>
      <c r="H176" s="25" t="s">
        <v>35</v>
      </c>
      <c r="I176" s="26" t="s">
        <v>29</v>
      </c>
      <c r="J176" s="37">
        <v>41816</v>
      </c>
      <c r="K176" s="30">
        <v>19809</v>
      </c>
    </row>
    <row r="177" spans="2:11" s="23" customFormat="1" x14ac:dyDescent="0.2">
      <c r="B177" s="34" t="s">
        <v>22</v>
      </c>
      <c r="C177" s="35" t="s">
        <v>286</v>
      </c>
      <c r="D177" s="35" t="s">
        <v>281</v>
      </c>
      <c r="E177" s="58" t="s">
        <v>282</v>
      </c>
      <c r="F177" s="61" t="s">
        <v>300</v>
      </c>
      <c r="G177" s="28" t="s">
        <v>37</v>
      </c>
      <c r="H177" s="25" t="s">
        <v>26</v>
      </c>
      <c r="I177" s="26" t="s">
        <v>29</v>
      </c>
      <c r="J177" s="37">
        <v>41820</v>
      </c>
      <c r="K177" s="30">
        <v>6500</v>
      </c>
    </row>
    <row r="178" spans="2:11" s="23" customFormat="1" x14ac:dyDescent="0.2">
      <c r="B178" s="34" t="s">
        <v>22</v>
      </c>
      <c r="C178" s="35" t="s">
        <v>331</v>
      </c>
      <c r="D178" s="35" t="s">
        <v>332</v>
      </c>
      <c r="E178" s="34" t="s">
        <v>282</v>
      </c>
      <c r="F178" s="35" t="s">
        <v>26</v>
      </c>
      <c r="G178" s="36" t="s">
        <v>27</v>
      </c>
      <c r="H178" s="36" t="s">
        <v>28</v>
      </c>
      <c r="I178" s="36" t="s">
        <v>29</v>
      </c>
      <c r="J178" s="37">
        <v>41547</v>
      </c>
      <c r="K178" s="30">
        <v>14272.5</v>
      </c>
    </row>
    <row r="179" spans="2:11" s="23" customFormat="1" x14ac:dyDescent="0.2">
      <c r="B179" s="34" t="s">
        <v>22</v>
      </c>
      <c r="C179" s="35" t="s">
        <v>331</v>
      </c>
      <c r="D179" s="35" t="s">
        <v>332</v>
      </c>
      <c r="E179" s="58" t="s">
        <v>282</v>
      </c>
      <c r="F179" s="61" t="s">
        <v>333</v>
      </c>
      <c r="G179" s="42" t="s">
        <v>31</v>
      </c>
      <c r="H179" s="29" t="s">
        <v>26</v>
      </c>
      <c r="I179" s="43" t="s">
        <v>29</v>
      </c>
      <c r="J179" s="37">
        <v>41639</v>
      </c>
      <c r="K179" s="30">
        <v>3990</v>
      </c>
    </row>
    <row r="180" spans="2:11" s="23" customFormat="1" ht="28.5" x14ac:dyDescent="0.2">
      <c r="B180" s="44" t="s">
        <v>334</v>
      </c>
      <c r="C180" s="39" t="s">
        <v>331</v>
      </c>
      <c r="D180" s="39" t="s">
        <v>332</v>
      </c>
      <c r="E180" s="38" t="s">
        <v>282</v>
      </c>
      <c r="F180" s="39" t="s">
        <v>335</v>
      </c>
      <c r="G180" s="45" t="s">
        <v>336</v>
      </c>
      <c r="H180" s="45" t="s">
        <v>35</v>
      </c>
      <c r="I180" s="45" t="s">
        <v>29</v>
      </c>
      <c r="J180" s="37">
        <v>41668</v>
      </c>
      <c r="K180" s="30">
        <v>990</v>
      </c>
    </row>
    <row r="181" spans="2:11" s="23" customFormat="1" x14ac:dyDescent="0.2">
      <c r="B181" s="46" t="s">
        <v>22</v>
      </c>
      <c r="C181" s="39" t="s">
        <v>331</v>
      </c>
      <c r="D181" s="39" t="s">
        <v>332</v>
      </c>
      <c r="E181" s="38" t="s">
        <v>282</v>
      </c>
      <c r="F181" s="39" t="s">
        <v>333</v>
      </c>
      <c r="G181" s="45" t="s">
        <v>36</v>
      </c>
      <c r="H181" s="45" t="s">
        <v>26</v>
      </c>
      <c r="I181" s="45" t="s">
        <v>29</v>
      </c>
      <c r="J181" s="37">
        <v>41729</v>
      </c>
      <c r="K181" s="30">
        <v>992.46</v>
      </c>
    </row>
    <row r="182" spans="2:11" s="23" customFormat="1" ht="28.5" x14ac:dyDescent="0.2">
      <c r="B182" s="54" t="s">
        <v>337</v>
      </c>
      <c r="C182" s="35" t="s">
        <v>331</v>
      </c>
      <c r="D182" s="35" t="s">
        <v>332</v>
      </c>
      <c r="E182" s="34" t="s">
        <v>282</v>
      </c>
      <c r="F182" s="55" t="s">
        <v>338</v>
      </c>
      <c r="G182" s="61" t="s">
        <v>339</v>
      </c>
      <c r="H182" s="57" t="s">
        <v>340</v>
      </c>
      <c r="I182" s="26" t="s">
        <v>51</v>
      </c>
      <c r="J182" s="37">
        <v>41809</v>
      </c>
      <c r="K182" s="30">
        <v>20000</v>
      </c>
    </row>
    <row r="183" spans="2:11" s="23" customFormat="1" x14ac:dyDescent="0.2">
      <c r="B183" s="54" t="s">
        <v>22</v>
      </c>
      <c r="C183" s="35" t="s">
        <v>331</v>
      </c>
      <c r="D183" s="35" t="s">
        <v>332</v>
      </c>
      <c r="E183" s="34" t="s">
        <v>282</v>
      </c>
      <c r="F183" s="55" t="s">
        <v>333</v>
      </c>
      <c r="G183" s="61" t="s">
        <v>37</v>
      </c>
      <c r="H183" s="28" t="s">
        <v>26</v>
      </c>
      <c r="I183" s="28" t="s">
        <v>29</v>
      </c>
      <c r="J183" s="37">
        <v>41820</v>
      </c>
      <c r="K183" s="30">
        <v>3660</v>
      </c>
    </row>
    <row r="184" spans="2:11" s="23" customFormat="1" x14ac:dyDescent="0.2">
      <c r="B184" s="54" t="s">
        <v>146</v>
      </c>
      <c r="C184" s="35" t="s">
        <v>341</v>
      </c>
      <c r="D184" s="35" t="s">
        <v>342</v>
      </c>
      <c r="E184" s="34" t="s">
        <v>282</v>
      </c>
      <c r="F184" s="35" t="s">
        <v>150</v>
      </c>
      <c r="G184" s="36" t="s">
        <v>151</v>
      </c>
      <c r="H184" s="36" t="s">
        <v>35</v>
      </c>
      <c r="I184" s="36" t="s">
        <v>48</v>
      </c>
      <c r="J184" s="37">
        <v>41473</v>
      </c>
      <c r="K184" s="30">
        <v>19932.400000000001</v>
      </c>
    </row>
    <row r="185" spans="2:11" s="23" customFormat="1" ht="28.5" x14ac:dyDescent="0.2">
      <c r="B185" s="54" t="s">
        <v>343</v>
      </c>
      <c r="C185" s="35" t="s">
        <v>344</v>
      </c>
      <c r="D185" s="35" t="s">
        <v>342</v>
      </c>
      <c r="E185" s="34" t="s">
        <v>282</v>
      </c>
      <c r="F185" s="35" t="s">
        <v>150</v>
      </c>
      <c r="G185" s="36" t="s">
        <v>345</v>
      </c>
      <c r="H185" s="36" t="s">
        <v>35</v>
      </c>
      <c r="I185" s="36" t="s">
        <v>48</v>
      </c>
      <c r="J185" s="37">
        <v>41509</v>
      </c>
      <c r="K185" s="30">
        <v>26862</v>
      </c>
    </row>
    <row r="186" spans="2:11" s="23" customFormat="1" x14ac:dyDescent="0.2">
      <c r="B186" s="107">
        <v>13074</v>
      </c>
      <c r="C186" s="108" t="s">
        <v>346</v>
      </c>
      <c r="D186" s="109" t="s">
        <v>342</v>
      </c>
      <c r="E186" s="72" t="s">
        <v>282</v>
      </c>
      <c r="F186" s="26" t="s">
        <v>102</v>
      </c>
      <c r="G186" s="42" t="s">
        <v>134</v>
      </c>
      <c r="H186" s="29" t="s">
        <v>19</v>
      </c>
      <c r="I186" s="43" t="s">
        <v>51</v>
      </c>
      <c r="J186" s="37">
        <v>41746</v>
      </c>
      <c r="K186" s="30">
        <v>58023</v>
      </c>
    </row>
    <row r="187" spans="2:11" s="23" customFormat="1" x14ac:dyDescent="0.2">
      <c r="B187" s="54" t="s">
        <v>347</v>
      </c>
      <c r="C187" s="35" t="s">
        <v>348</v>
      </c>
      <c r="D187" s="35" t="s">
        <v>342</v>
      </c>
      <c r="E187" s="34" t="s">
        <v>282</v>
      </c>
      <c r="F187" s="55" t="s">
        <v>349</v>
      </c>
      <c r="G187" s="61" t="s">
        <v>350</v>
      </c>
      <c r="H187" s="57" t="s">
        <v>78</v>
      </c>
      <c r="I187" s="26" t="s">
        <v>48</v>
      </c>
      <c r="J187" s="37">
        <v>41813</v>
      </c>
      <c r="K187" s="30">
        <v>5000</v>
      </c>
    </row>
    <row r="188" spans="2:11" s="23" customFormat="1" x14ac:dyDescent="0.2">
      <c r="B188" s="54" t="s">
        <v>351</v>
      </c>
      <c r="C188" s="35" t="s">
        <v>352</v>
      </c>
      <c r="D188" s="35" t="s">
        <v>353</v>
      </c>
      <c r="E188" s="34" t="s">
        <v>282</v>
      </c>
      <c r="F188" s="35" t="s">
        <v>354</v>
      </c>
      <c r="G188" s="36" t="s">
        <v>355</v>
      </c>
      <c r="H188" s="36" t="s">
        <v>19</v>
      </c>
      <c r="I188" s="36" t="s">
        <v>29</v>
      </c>
      <c r="J188" s="37">
        <v>41506</v>
      </c>
      <c r="K188" s="30">
        <v>2941.2000000000003</v>
      </c>
    </row>
    <row r="189" spans="2:11" s="23" customFormat="1" x14ac:dyDescent="0.2">
      <c r="B189" s="54" t="s">
        <v>351</v>
      </c>
      <c r="C189" s="35" t="s">
        <v>356</v>
      </c>
      <c r="D189" s="35" t="s">
        <v>353</v>
      </c>
      <c r="E189" s="34" t="s">
        <v>282</v>
      </c>
      <c r="F189" s="35" t="s">
        <v>354</v>
      </c>
      <c r="G189" s="36" t="s">
        <v>355</v>
      </c>
      <c r="H189" s="25" t="s">
        <v>19</v>
      </c>
      <c r="I189" s="36" t="s">
        <v>29</v>
      </c>
      <c r="J189" s="37">
        <v>41506</v>
      </c>
      <c r="K189" s="30">
        <v>55882.799999999996</v>
      </c>
    </row>
    <row r="190" spans="2:11" s="23" customFormat="1" x14ac:dyDescent="0.2">
      <c r="B190" s="54" t="s">
        <v>357</v>
      </c>
      <c r="C190" s="35" t="s">
        <v>358</v>
      </c>
      <c r="D190" s="35" t="s">
        <v>353</v>
      </c>
      <c r="E190" s="34" t="s">
        <v>282</v>
      </c>
      <c r="F190" s="35" t="s">
        <v>110</v>
      </c>
      <c r="G190" s="36" t="s">
        <v>359</v>
      </c>
      <c r="H190" s="36" t="s">
        <v>28</v>
      </c>
      <c r="I190" s="36" t="s">
        <v>48</v>
      </c>
      <c r="J190" s="37">
        <v>41509</v>
      </c>
      <c r="K190" s="30">
        <v>10500</v>
      </c>
    </row>
    <row r="191" spans="2:11" s="23" customFormat="1" x14ac:dyDescent="0.2">
      <c r="B191" s="54" t="s">
        <v>357</v>
      </c>
      <c r="C191" s="35" t="s">
        <v>352</v>
      </c>
      <c r="D191" s="35" t="s">
        <v>353</v>
      </c>
      <c r="E191" s="34" t="s">
        <v>282</v>
      </c>
      <c r="F191" s="35" t="s">
        <v>110</v>
      </c>
      <c r="G191" s="36" t="s">
        <v>359</v>
      </c>
      <c r="H191" s="36" t="s">
        <v>28</v>
      </c>
      <c r="I191" s="36" t="s">
        <v>48</v>
      </c>
      <c r="J191" s="37">
        <v>41509</v>
      </c>
      <c r="K191" s="30">
        <v>3500</v>
      </c>
    </row>
    <row r="192" spans="2:11" s="23" customFormat="1" x14ac:dyDescent="0.2">
      <c r="B192" s="34" t="s">
        <v>22</v>
      </c>
      <c r="C192" s="35" t="s">
        <v>352</v>
      </c>
      <c r="D192" s="35" t="s">
        <v>353</v>
      </c>
      <c r="E192" s="34" t="s">
        <v>282</v>
      </c>
      <c r="F192" s="35" t="s">
        <v>26</v>
      </c>
      <c r="G192" s="36" t="s">
        <v>27</v>
      </c>
      <c r="H192" s="25" t="s">
        <v>28</v>
      </c>
      <c r="I192" s="36" t="s">
        <v>29</v>
      </c>
      <c r="J192" s="37">
        <v>41547</v>
      </c>
      <c r="K192" s="30">
        <v>1155</v>
      </c>
    </row>
    <row r="193" spans="2:11" s="23" customFormat="1" x14ac:dyDescent="0.2">
      <c r="B193" s="34">
        <v>14012</v>
      </c>
      <c r="C193" s="35" t="s">
        <v>352</v>
      </c>
      <c r="D193" s="35" t="s">
        <v>353</v>
      </c>
      <c r="E193" s="58" t="s">
        <v>282</v>
      </c>
      <c r="F193" s="61" t="s">
        <v>360</v>
      </c>
      <c r="G193" s="42" t="s">
        <v>361</v>
      </c>
      <c r="H193" s="25" t="s">
        <v>19</v>
      </c>
      <c r="I193" s="43" t="s">
        <v>29</v>
      </c>
      <c r="J193" s="37">
        <v>41555</v>
      </c>
      <c r="K193" s="30">
        <v>24267</v>
      </c>
    </row>
    <row r="194" spans="2:11" s="23" customFormat="1" ht="28.5" x14ac:dyDescent="0.2">
      <c r="B194" s="54" t="s">
        <v>362</v>
      </c>
      <c r="C194" s="35" t="s">
        <v>363</v>
      </c>
      <c r="D194" s="35" t="s">
        <v>353</v>
      </c>
      <c r="E194" s="34" t="s">
        <v>282</v>
      </c>
      <c r="F194" s="55" t="s">
        <v>360</v>
      </c>
      <c r="G194" s="30" t="s">
        <v>361</v>
      </c>
      <c r="H194" s="25" t="s">
        <v>19</v>
      </c>
      <c r="I194" s="43" t="s">
        <v>29</v>
      </c>
      <c r="J194" s="37">
        <v>41555</v>
      </c>
      <c r="K194" s="30">
        <v>279078</v>
      </c>
    </row>
    <row r="195" spans="2:11" s="23" customFormat="1" x14ac:dyDescent="0.2">
      <c r="B195" s="54" t="s">
        <v>364</v>
      </c>
      <c r="C195" s="35" t="s">
        <v>356</v>
      </c>
      <c r="D195" s="35" t="s">
        <v>353</v>
      </c>
      <c r="E195" s="34" t="s">
        <v>282</v>
      </c>
      <c r="F195" s="35" t="s">
        <v>365</v>
      </c>
      <c r="G195" s="36" t="s">
        <v>366</v>
      </c>
      <c r="H195" s="25" t="s">
        <v>47</v>
      </c>
      <c r="I195" s="30" t="s">
        <v>48</v>
      </c>
      <c r="J195" s="37">
        <v>41572</v>
      </c>
      <c r="K195" s="30">
        <v>1520</v>
      </c>
    </row>
    <row r="196" spans="2:11" s="23" customFormat="1" x14ac:dyDescent="0.2">
      <c r="B196" s="34" t="s">
        <v>22</v>
      </c>
      <c r="C196" s="35" t="s">
        <v>352</v>
      </c>
      <c r="D196" s="35" t="s">
        <v>353</v>
      </c>
      <c r="E196" s="58" t="s">
        <v>282</v>
      </c>
      <c r="F196" s="61" t="s">
        <v>367</v>
      </c>
      <c r="G196" s="42" t="s">
        <v>31</v>
      </c>
      <c r="H196" s="25" t="s">
        <v>26</v>
      </c>
      <c r="I196" s="43" t="s">
        <v>29</v>
      </c>
      <c r="J196" s="37">
        <v>41639</v>
      </c>
      <c r="K196" s="30">
        <v>26050</v>
      </c>
    </row>
    <row r="197" spans="2:11" s="23" customFormat="1" x14ac:dyDescent="0.2">
      <c r="B197" s="46">
        <v>14148</v>
      </c>
      <c r="C197" s="39" t="s">
        <v>352</v>
      </c>
      <c r="D197" s="39" t="s">
        <v>353</v>
      </c>
      <c r="E197" s="38" t="s">
        <v>282</v>
      </c>
      <c r="F197" s="39" t="s">
        <v>368</v>
      </c>
      <c r="G197" s="45" t="s">
        <v>369</v>
      </c>
      <c r="H197" s="25" t="s">
        <v>78</v>
      </c>
      <c r="I197" s="45" t="s">
        <v>29</v>
      </c>
      <c r="J197" s="37">
        <v>41722</v>
      </c>
      <c r="K197" s="30">
        <f>3400*2%</f>
        <v>68</v>
      </c>
    </row>
    <row r="198" spans="2:11" s="23" customFormat="1" ht="28.5" x14ac:dyDescent="0.2">
      <c r="B198" s="46">
        <v>14148</v>
      </c>
      <c r="C198" s="39" t="s">
        <v>363</v>
      </c>
      <c r="D198" s="39" t="s">
        <v>353</v>
      </c>
      <c r="E198" s="38" t="s">
        <v>282</v>
      </c>
      <c r="F198" s="39" t="s">
        <v>368</v>
      </c>
      <c r="G198" s="45" t="s">
        <v>369</v>
      </c>
      <c r="H198" s="25" t="s">
        <v>78</v>
      </c>
      <c r="I198" s="45" t="s">
        <v>29</v>
      </c>
      <c r="J198" s="37">
        <v>41722</v>
      </c>
      <c r="K198" s="30">
        <f>3400*98%</f>
        <v>3332</v>
      </c>
    </row>
    <row r="199" spans="2:11" s="23" customFormat="1" x14ac:dyDescent="0.2">
      <c r="B199" s="46" t="s">
        <v>22</v>
      </c>
      <c r="C199" s="39" t="s">
        <v>352</v>
      </c>
      <c r="D199" s="39" t="s">
        <v>353</v>
      </c>
      <c r="E199" s="38" t="s">
        <v>282</v>
      </c>
      <c r="F199" s="39" t="s">
        <v>367</v>
      </c>
      <c r="G199" s="45" t="s">
        <v>36</v>
      </c>
      <c r="H199" s="25" t="s">
        <v>26</v>
      </c>
      <c r="I199" s="45" t="s">
        <v>29</v>
      </c>
      <c r="J199" s="37">
        <v>41729</v>
      </c>
      <c r="K199" s="30">
        <v>4580</v>
      </c>
    </row>
    <row r="200" spans="2:11" s="23" customFormat="1" ht="28.5" x14ac:dyDescent="0.2">
      <c r="B200" s="62">
        <v>14146</v>
      </c>
      <c r="C200" s="63" t="s">
        <v>358</v>
      </c>
      <c r="D200" s="110" t="s">
        <v>353</v>
      </c>
      <c r="E200" s="27" t="s">
        <v>282</v>
      </c>
      <c r="F200" s="26" t="s">
        <v>370</v>
      </c>
      <c r="G200" s="42" t="s">
        <v>371</v>
      </c>
      <c r="H200" s="29" t="s">
        <v>19</v>
      </c>
      <c r="I200" s="43" t="s">
        <v>29</v>
      </c>
      <c r="J200" s="37">
        <v>41764</v>
      </c>
      <c r="K200" s="30">
        <v>2850</v>
      </c>
    </row>
    <row r="201" spans="2:11" s="23" customFormat="1" ht="28.5" x14ac:dyDescent="0.2">
      <c r="B201" s="54" t="s">
        <v>372</v>
      </c>
      <c r="C201" s="35" t="s">
        <v>352</v>
      </c>
      <c r="D201" s="35" t="s">
        <v>353</v>
      </c>
      <c r="E201" s="34" t="s">
        <v>282</v>
      </c>
      <c r="F201" s="35" t="s">
        <v>370</v>
      </c>
      <c r="G201" s="36" t="s">
        <v>371</v>
      </c>
      <c r="H201" s="25" t="s">
        <v>19</v>
      </c>
      <c r="I201" s="30" t="s">
        <v>29</v>
      </c>
      <c r="J201" s="37">
        <v>41764</v>
      </c>
      <c r="K201" s="30">
        <v>713</v>
      </c>
    </row>
    <row r="202" spans="2:11" s="23" customFormat="1" ht="28.5" x14ac:dyDescent="0.2">
      <c r="B202" s="34">
        <v>14146</v>
      </c>
      <c r="C202" s="35" t="s">
        <v>363</v>
      </c>
      <c r="D202" s="35" t="s">
        <v>353</v>
      </c>
      <c r="E202" s="58" t="s">
        <v>282</v>
      </c>
      <c r="F202" s="61" t="s">
        <v>370</v>
      </c>
      <c r="G202" s="42" t="s">
        <v>371</v>
      </c>
      <c r="H202" s="25" t="s">
        <v>19</v>
      </c>
      <c r="I202" s="43" t="s">
        <v>29</v>
      </c>
      <c r="J202" s="37">
        <v>41764</v>
      </c>
      <c r="K202" s="30">
        <v>10688</v>
      </c>
    </row>
    <row r="203" spans="2:11" s="23" customFormat="1" ht="28.5" x14ac:dyDescent="0.2">
      <c r="B203" s="34">
        <v>14211</v>
      </c>
      <c r="C203" s="35" t="s">
        <v>356</v>
      </c>
      <c r="D203" s="35" t="s">
        <v>353</v>
      </c>
      <c r="E203" s="58" t="s">
        <v>282</v>
      </c>
      <c r="F203" s="61" t="s">
        <v>373</v>
      </c>
      <c r="G203" s="28" t="s">
        <v>355</v>
      </c>
      <c r="H203" s="25" t="s">
        <v>35</v>
      </c>
      <c r="I203" s="26" t="s">
        <v>29</v>
      </c>
      <c r="J203" s="37">
        <v>41816</v>
      </c>
      <c r="K203" s="30">
        <v>55883</v>
      </c>
    </row>
    <row r="204" spans="2:11" s="23" customFormat="1" ht="28.5" x14ac:dyDescent="0.2">
      <c r="B204" s="34">
        <v>14211</v>
      </c>
      <c r="C204" s="35" t="s">
        <v>352</v>
      </c>
      <c r="D204" s="35" t="s">
        <v>353</v>
      </c>
      <c r="E204" s="58" t="s">
        <v>282</v>
      </c>
      <c r="F204" s="61" t="s">
        <v>373</v>
      </c>
      <c r="G204" s="28" t="s">
        <v>355</v>
      </c>
      <c r="H204" s="25" t="s">
        <v>35</v>
      </c>
      <c r="I204" s="26" t="s">
        <v>29</v>
      </c>
      <c r="J204" s="37">
        <v>41816</v>
      </c>
      <c r="K204" s="30">
        <v>2941</v>
      </c>
    </row>
    <row r="205" spans="2:11" s="23" customFormat="1" x14ac:dyDescent="0.2">
      <c r="B205" s="34" t="s">
        <v>22</v>
      </c>
      <c r="C205" s="35" t="s">
        <v>352</v>
      </c>
      <c r="D205" s="35" t="s">
        <v>353</v>
      </c>
      <c r="E205" s="58" t="s">
        <v>282</v>
      </c>
      <c r="F205" s="61" t="s">
        <v>367</v>
      </c>
      <c r="G205" s="28" t="s">
        <v>37</v>
      </c>
      <c r="H205" s="25" t="s">
        <v>26</v>
      </c>
      <c r="I205" s="26" t="s">
        <v>29</v>
      </c>
      <c r="J205" s="37">
        <v>41820</v>
      </c>
      <c r="K205" s="30">
        <v>10391</v>
      </c>
    </row>
    <row r="206" spans="2:11" s="23" customFormat="1" x14ac:dyDescent="0.2">
      <c r="B206" s="34">
        <v>13074</v>
      </c>
      <c r="C206" s="35" t="s">
        <v>374</v>
      </c>
      <c r="D206" s="35" t="s">
        <v>375</v>
      </c>
      <c r="E206" s="58" t="s">
        <v>282</v>
      </c>
      <c r="F206" s="61" t="s">
        <v>102</v>
      </c>
      <c r="G206" s="42" t="s">
        <v>134</v>
      </c>
      <c r="H206" s="29" t="s">
        <v>19</v>
      </c>
      <c r="I206" s="43" t="s">
        <v>51</v>
      </c>
      <c r="J206" s="37">
        <v>41746</v>
      </c>
      <c r="K206" s="30">
        <v>69628</v>
      </c>
    </row>
    <row r="207" spans="2:11" s="23" customFormat="1" ht="28.5" x14ac:dyDescent="0.2">
      <c r="B207" s="34">
        <v>14167</v>
      </c>
      <c r="C207" s="35" t="s">
        <v>376</v>
      </c>
      <c r="D207" s="35" t="s">
        <v>375</v>
      </c>
      <c r="E207" s="58" t="s">
        <v>282</v>
      </c>
      <c r="F207" s="61" t="s">
        <v>377</v>
      </c>
      <c r="G207" s="42" t="s">
        <v>378</v>
      </c>
      <c r="H207" s="29" t="s">
        <v>47</v>
      </c>
      <c r="I207" s="43" t="s">
        <v>48</v>
      </c>
      <c r="J207" s="37">
        <v>41751</v>
      </c>
      <c r="K207" s="30">
        <v>2500</v>
      </c>
    </row>
    <row r="208" spans="2:11" s="23" customFormat="1" ht="28.5" x14ac:dyDescent="0.2">
      <c r="B208" s="54" t="s">
        <v>379</v>
      </c>
      <c r="C208" s="35" t="s">
        <v>380</v>
      </c>
      <c r="D208" s="35" t="s">
        <v>381</v>
      </c>
      <c r="E208" s="34" t="s">
        <v>282</v>
      </c>
      <c r="F208" s="35" t="s">
        <v>382</v>
      </c>
      <c r="G208" s="36" t="s">
        <v>383</v>
      </c>
      <c r="H208" s="36" t="s">
        <v>35</v>
      </c>
      <c r="I208" s="36" t="s">
        <v>51</v>
      </c>
      <c r="J208" s="37">
        <v>41457</v>
      </c>
      <c r="K208" s="30">
        <v>550</v>
      </c>
    </row>
    <row r="209" spans="2:11" s="23" customFormat="1" ht="28.5" x14ac:dyDescent="0.2">
      <c r="B209" s="54" t="s">
        <v>379</v>
      </c>
      <c r="C209" s="35" t="s">
        <v>384</v>
      </c>
      <c r="D209" s="35" t="s">
        <v>381</v>
      </c>
      <c r="E209" s="34" t="s">
        <v>282</v>
      </c>
      <c r="F209" s="35" t="s">
        <v>382</v>
      </c>
      <c r="G209" s="36" t="s">
        <v>383</v>
      </c>
      <c r="H209" s="36" t="s">
        <v>35</v>
      </c>
      <c r="I209" s="36" t="s">
        <v>51</v>
      </c>
      <c r="J209" s="37">
        <v>41457</v>
      </c>
      <c r="K209" s="30">
        <v>550</v>
      </c>
    </row>
    <row r="210" spans="2:11" s="23" customFormat="1" ht="28.5" x14ac:dyDescent="0.2">
      <c r="B210" s="44" t="s">
        <v>385</v>
      </c>
      <c r="C210" s="39" t="s">
        <v>386</v>
      </c>
      <c r="D210" s="39" t="s">
        <v>381</v>
      </c>
      <c r="E210" s="38" t="s">
        <v>282</v>
      </c>
      <c r="F210" s="39" t="s">
        <v>387</v>
      </c>
      <c r="G210" s="45" t="s">
        <v>388</v>
      </c>
      <c r="H210" s="45" t="s">
        <v>35</v>
      </c>
      <c r="I210" s="45" t="s">
        <v>389</v>
      </c>
      <c r="J210" s="37">
        <v>41694</v>
      </c>
      <c r="K210" s="30">
        <f>103317/3</f>
        <v>34439</v>
      </c>
    </row>
    <row r="211" spans="2:11" s="23" customFormat="1" ht="28.5" x14ac:dyDescent="0.2">
      <c r="B211" s="44" t="s">
        <v>385</v>
      </c>
      <c r="C211" s="39" t="s">
        <v>384</v>
      </c>
      <c r="D211" s="39" t="s">
        <v>381</v>
      </c>
      <c r="E211" s="38" t="s">
        <v>282</v>
      </c>
      <c r="F211" s="39" t="s">
        <v>387</v>
      </c>
      <c r="G211" s="45" t="s">
        <v>388</v>
      </c>
      <c r="H211" s="45" t="s">
        <v>35</v>
      </c>
      <c r="I211" s="45" t="s">
        <v>389</v>
      </c>
      <c r="J211" s="37">
        <v>41694</v>
      </c>
      <c r="K211" s="30">
        <f>103317/3</f>
        <v>34439</v>
      </c>
    </row>
    <row r="212" spans="2:11" s="23" customFormat="1" ht="28.5" x14ac:dyDescent="0.2">
      <c r="B212" s="44" t="s">
        <v>385</v>
      </c>
      <c r="C212" s="39" t="s">
        <v>390</v>
      </c>
      <c r="D212" s="39" t="s">
        <v>381</v>
      </c>
      <c r="E212" s="38" t="s">
        <v>282</v>
      </c>
      <c r="F212" s="39" t="s">
        <v>387</v>
      </c>
      <c r="G212" s="45" t="s">
        <v>388</v>
      </c>
      <c r="H212" s="45" t="s">
        <v>35</v>
      </c>
      <c r="I212" s="45" t="s">
        <v>389</v>
      </c>
      <c r="J212" s="37">
        <v>41694</v>
      </c>
      <c r="K212" s="30">
        <f>103317/3</f>
        <v>34439</v>
      </c>
    </row>
    <row r="213" spans="2:11" s="23" customFormat="1" ht="28.5" x14ac:dyDescent="0.2">
      <c r="B213" s="34">
        <v>12082</v>
      </c>
      <c r="C213" s="35" t="s">
        <v>391</v>
      </c>
      <c r="D213" s="35" t="s">
        <v>381</v>
      </c>
      <c r="E213" s="58" t="s">
        <v>282</v>
      </c>
      <c r="F213" s="61" t="s">
        <v>102</v>
      </c>
      <c r="G213" s="42" t="s">
        <v>103</v>
      </c>
      <c r="H213" s="29" t="s">
        <v>19</v>
      </c>
      <c r="I213" s="43" t="s">
        <v>51</v>
      </c>
      <c r="J213" s="37">
        <v>41772</v>
      </c>
      <c r="K213" s="30">
        <v>118823</v>
      </c>
    </row>
    <row r="214" spans="2:11" s="23" customFormat="1" x14ac:dyDescent="0.2">
      <c r="B214" s="54" t="s">
        <v>392</v>
      </c>
      <c r="C214" s="35" t="s">
        <v>393</v>
      </c>
      <c r="D214" s="35" t="s">
        <v>394</v>
      </c>
      <c r="E214" s="34" t="s">
        <v>282</v>
      </c>
      <c r="F214" s="55" t="s">
        <v>306</v>
      </c>
      <c r="G214" s="30" t="s">
        <v>395</v>
      </c>
      <c r="H214" s="60" t="s">
        <v>308</v>
      </c>
      <c r="I214" s="43" t="s">
        <v>29</v>
      </c>
      <c r="J214" s="37">
        <v>41555</v>
      </c>
      <c r="K214" s="30">
        <v>29233</v>
      </c>
    </row>
    <row r="215" spans="2:11" s="23" customFormat="1" x14ac:dyDescent="0.2">
      <c r="B215" s="44" t="s">
        <v>396</v>
      </c>
      <c r="C215" s="39" t="s">
        <v>393</v>
      </c>
      <c r="D215" s="39" t="s">
        <v>394</v>
      </c>
      <c r="E215" s="38" t="s">
        <v>282</v>
      </c>
      <c r="F215" s="39" t="s">
        <v>397</v>
      </c>
      <c r="G215" s="45" t="s">
        <v>398</v>
      </c>
      <c r="H215" s="45" t="s">
        <v>308</v>
      </c>
      <c r="I215" s="45" t="s">
        <v>29</v>
      </c>
      <c r="J215" s="37">
        <v>41640</v>
      </c>
      <c r="K215" s="30">
        <v>40500</v>
      </c>
    </row>
    <row r="216" spans="2:11" s="23" customFormat="1" x14ac:dyDescent="0.2">
      <c r="B216" s="44" t="s">
        <v>396</v>
      </c>
      <c r="C216" s="39" t="s">
        <v>393</v>
      </c>
      <c r="D216" s="39" t="s">
        <v>394</v>
      </c>
      <c r="E216" s="38" t="s">
        <v>282</v>
      </c>
      <c r="F216" s="39" t="s">
        <v>399</v>
      </c>
      <c r="G216" s="45" t="s">
        <v>398</v>
      </c>
      <c r="H216" s="45" t="s">
        <v>308</v>
      </c>
      <c r="I216" s="45" t="s">
        <v>29</v>
      </c>
      <c r="J216" s="37">
        <v>41640</v>
      </c>
      <c r="K216" s="30">
        <v>40500</v>
      </c>
    </row>
    <row r="217" spans="2:11" s="23" customFormat="1" x14ac:dyDescent="0.2">
      <c r="B217" s="44" t="s">
        <v>396</v>
      </c>
      <c r="C217" s="39" t="s">
        <v>393</v>
      </c>
      <c r="D217" s="39" t="s">
        <v>394</v>
      </c>
      <c r="E217" s="38" t="s">
        <v>282</v>
      </c>
      <c r="F217" s="39" t="s">
        <v>400</v>
      </c>
      <c r="G217" s="45" t="s">
        <v>398</v>
      </c>
      <c r="H217" s="45" t="s">
        <v>308</v>
      </c>
      <c r="I217" s="45" t="s">
        <v>29</v>
      </c>
      <c r="J217" s="37">
        <v>41640</v>
      </c>
      <c r="K217" s="30">
        <v>40500</v>
      </c>
    </row>
    <row r="218" spans="2:11" s="23" customFormat="1" x14ac:dyDescent="0.2">
      <c r="B218" s="44" t="s">
        <v>396</v>
      </c>
      <c r="C218" s="39" t="s">
        <v>393</v>
      </c>
      <c r="D218" s="39" t="s">
        <v>394</v>
      </c>
      <c r="E218" s="38" t="s">
        <v>282</v>
      </c>
      <c r="F218" s="39" t="s">
        <v>401</v>
      </c>
      <c r="G218" s="45" t="s">
        <v>398</v>
      </c>
      <c r="H218" s="45" t="s">
        <v>402</v>
      </c>
      <c r="I218" s="45" t="s">
        <v>29</v>
      </c>
      <c r="J218" s="37">
        <v>41640</v>
      </c>
      <c r="K218" s="30">
        <v>108000</v>
      </c>
    </row>
    <row r="219" spans="2:11" s="23" customFormat="1" x14ac:dyDescent="0.2">
      <c r="B219" s="44" t="s">
        <v>396</v>
      </c>
      <c r="C219" s="39" t="s">
        <v>393</v>
      </c>
      <c r="D219" s="39" t="s">
        <v>394</v>
      </c>
      <c r="E219" s="38" t="s">
        <v>282</v>
      </c>
      <c r="F219" s="39" t="s">
        <v>403</v>
      </c>
      <c r="G219" s="45" t="s">
        <v>398</v>
      </c>
      <c r="H219" s="45" t="s">
        <v>402</v>
      </c>
      <c r="I219" s="45" t="s">
        <v>29</v>
      </c>
      <c r="J219" s="37">
        <v>41640</v>
      </c>
      <c r="K219" s="30">
        <v>40500</v>
      </c>
    </row>
    <row r="220" spans="2:11" s="23" customFormat="1" x14ac:dyDescent="0.2">
      <c r="B220" s="44" t="s">
        <v>404</v>
      </c>
      <c r="C220" s="39" t="s">
        <v>393</v>
      </c>
      <c r="D220" s="39" t="s">
        <v>394</v>
      </c>
      <c r="E220" s="38" t="s">
        <v>282</v>
      </c>
      <c r="F220" s="39" t="s">
        <v>405</v>
      </c>
      <c r="G220" s="45" t="s">
        <v>406</v>
      </c>
      <c r="H220" s="45" t="s">
        <v>35</v>
      </c>
      <c r="I220" s="45" t="s">
        <v>48</v>
      </c>
      <c r="J220" s="37">
        <v>41722</v>
      </c>
      <c r="K220" s="30">
        <v>19897</v>
      </c>
    </row>
    <row r="221" spans="2:11" s="23" customFormat="1" x14ac:dyDescent="0.2">
      <c r="B221" s="46">
        <v>14150</v>
      </c>
      <c r="C221" s="39" t="s">
        <v>393</v>
      </c>
      <c r="D221" s="39" t="s">
        <v>394</v>
      </c>
      <c r="E221" s="38" t="s">
        <v>282</v>
      </c>
      <c r="F221" s="39" t="s">
        <v>306</v>
      </c>
      <c r="G221" s="45" t="s">
        <v>407</v>
      </c>
      <c r="H221" s="45" t="s">
        <v>308</v>
      </c>
      <c r="I221" s="45" t="s">
        <v>48</v>
      </c>
      <c r="J221" s="37">
        <v>41724</v>
      </c>
      <c r="K221" s="30">
        <v>7232</v>
      </c>
    </row>
    <row r="222" spans="2:11" s="23" customFormat="1" x14ac:dyDescent="0.2">
      <c r="B222" s="54" t="s">
        <v>146</v>
      </c>
      <c r="C222" s="35" t="s">
        <v>408</v>
      </c>
      <c r="D222" s="35" t="s">
        <v>409</v>
      </c>
      <c r="E222" s="34" t="s">
        <v>282</v>
      </c>
      <c r="F222" s="35" t="s">
        <v>150</v>
      </c>
      <c r="G222" s="36" t="s">
        <v>151</v>
      </c>
      <c r="H222" s="36" t="s">
        <v>35</v>
      </c>
      <c r="I222" s="36" t="s">
        <v>48</v>
      </c>
      <c r="J222" s="37">
        <v>41473</v>
      </c>
      <c r="K222" s="30">
        <v>19932.400000000001</v>
      </c>
    </row>
    <row r="223" spans="2:11" s="23" customFormat="1" x14ac:dyDescent="0.2">
      <c r="B223" s="54" t="s">
        <v>410</v>
      </c>
      <c r="C223" s="35" t="s">
        <v>411</v>
      </c>
      <c r="D223" s="35" t="s">
        <v>409</v>
      </c>
      <c r="E223" s="34" t="s">
        <v>282</v>
      </c>
      <c r="F223" s="35" t="s">
        <v>412</v>
      </c>
      <c r="G223" s="36" t="s">
        <v>413</v>
      </c>
      <c r="H223" s="36" t="s">
        <v>35</v>
      </c>
      <c r="I223" s="36" t="s">
        <v>48</v>
      </c>
      <c r="J223" s="37">
        <v>41512</v>
      </c>
      <c r="K223" s="30">
        <v>12099</v>
      </c>
    </row>
    <row r="224" spans="2:11" s="23" customFormat="1" ht="28.5" x14ac:dyDescent="0.2">
      <c r="B224" s="54" t="s">
        <v>414</v>
      </c>
      <c r="C224" s="35" t="s">
        <v>415</v>
      </c>
      <c r="D224" s="35" t="s">
        <v>409</v>
      </c>
      <c r="E224" s="34" t="s">
        <v>282</v>
      </c>
      <c r="F224" s="35" t="s">
        <v>416</v>
      </c>
      <c r="G224" s="36" t="s">
        <v>417</v>
      </c>
      <c r="H224" s="36" t="s">
        <v>35</v>
      </c>
      <c r="I224" s="36" t="s">
        <v>48</v>
      </c>
      <c r="J224" s="37">
        <v>41529</v>
      </c>
      <c r="K224" s="30">
        <v>85000</v>
      </c>
    </row>
    <row r="225" spans="1:11" s="23" customFormat="1" ht="28.5" x14ac:dyDescent="0.2">
      <c r="B225" s="54" t="s">
        <v>418</v>
      </c>
      <c r="C225" s="35" t="s">
        <v>411</v>
      </c>
      <c r="D225" s="35" t="s">
        <v>409</v>
      </c>
      <c r="E225" s="34" t="s">
        <v>282</v>
      </c>
      <c r="F225" s="35" t="s">
        <v>387</v>
      </c>
      <c r="G225" s="36" t="s">
        <v>419</v>
      </c>
      <c r="H225" s="36" t="s">
        <v>35</v>
      </c>
      <c r="I225" s="36" t="s">
        <v>48</v>
      </c>
      <c r="J225" s="37">
        <v>41533</v>
      </c>
      <c r="K225" s="30">
        <v>115951</v>
      </c>
    </row>
    <row r="226" spans="1:11" s="23" customFormat="1" x14ac:dyDescent="0.2">
      <c r="B226" s="24">
        <v>12151</v>
      </c>
      <c r="C226" s="111" t="s">
        <v>411</v>
      </c>
      <c r="D226" s="28" t="s">
        <v>409</v>
      </c>
      <c r="E226" s="72" t="s">
        <v>282</v>
      </c>
      <c r="F226" s="26" t="s">
        <v>412</v>
      </c>
      <c r="G226" s="112" t="s">
        <v>413</v>
      </c>
      <c r="H226" s="29" t="s">
        <v>35</v>
      </c>
      <c r="I226" s="43" t="s">
        <v>48</v>
      </c>
      <c r="J226" s="37">
        <v>41597</v>
      </c>
      <c r="K226" s="30">
        <v>36000</v>
      </c>
    </row>
    <row r="227" spans="1:11" s="23" customFormat="1" ht="28.5" x14ac:dyDescent="0.2">
      <c r="B227" s="44" t="s">
        <v>420</v>
      </c>
      <c r="C227" s="39" t="s">
        <v>421</v>
      </c>
      <c r="D227" s="39" t="s">
        <v>409</v>
      </c>
      <c r="E227" s="38" t="s">
        <v>282</v>
      </c>
      <c r="F227" s="39" t="s">
        <v>422</v>
      </c>
      <c r="G227" s="45" t="s">
        <v>423</v>
      </c>
      <c r="H227" s="45" t="s">
        <v>35</v>
      </c>
      <c r="I227" s="45" t="s">
        <v>48</v>
      </c>
      <c r="J227" s="37">
        <v>41680</v>
      </c>
      <c r="K227" s="30">
        <v>23000</v>
      </c>
    </row>
    <row r="228" spans="1:11" s="23" customFormat="1" x14ac:dyDescent="0.2">
      <c r="B228" s="44" t="s">
        <v>410</v>
      </c>
      <c r="C228" s="39" t="s">
        <v>411</v>
      </c>
      <c r="D228" s="39" t="s">
        <v>409</v>
      </c>
      <c r="E228" s="38" t="s">
        <v>282</v>
      </c>
      <c r="F228" s="39" t="s">
        <v>412</v>
      </c>
      <c r="G228" s="45" t="s">
        <v>413</v>
      </c>
      <c r="H228" s="45" t="s">
        <v>35</v>
      </c>
      <c r="I228" s="45" t="s">
        <v>48</v>
      </c>
      <c r="J228" s="37">
        <v>41729</v>
      </c>
      <c r="K228" s="30">
        <v>10767</v>
      </c>
    </row>
    <row r="229" spans="1:11" s="23" customFormat="1" x14ac:dyDescent="0.2">
      <c r="B229" s="34">
        <v>12044</v>
      </c>
      <c r="C229" s="35" t="s">
        <v>424</v>
      </c>
      <c r="D229" s="35" t="s">
        <v>409</v>
      </c>
      <c r="E229" s="58" t="s">
        <v>282</v>
      </c>
      <c r="F229" s="61" t="s">
        <v>387</v>
      </c>
      <c r="G229" s="42" t="s">
        <v>425</v>
      </c>
      <c r="H229" s="29" t="s">
        <v>35</v>
      </c>
      <c r="I229" s="43" t="s">
        <v>48</v>
      </c>
      <c r="J229" s="37">
        <v>41759</v>
      </c>
      <c r="K229" s="30">
        <v>53279</v>
      </c>
    </row>
    <row r="230" spans="1:11" s="23" customFormat="1" ht="28.5" x14ac:dyDescent="0.2">
      <c r="B230" s="34">
        <v>14173</v>
      </c>
      <c r="C230" s="35" t="s">
        <v>426</v>
      </c>
      <c r="D230" s="35" t="s">
        <v>409</v>
      </c>
      <c r="E230" s="58" t="s">
        <v>282</v>
      </c>
      <c r="F230" s="61" t="s">
        <v>427</v>
      </c>
      <c r="G230" s="42" t="s">
        <v>428</v>
      </c>
      <c r="H230" s="29" t="s">
        <v>28</v>
      </c>
      <c r="I230" s="43" t="s">
        <v>48</v>
      </c>
      <c r="J230" s="37">
        <v>41773</v>
      </c>
      <c r="K230" s="30">
        <v>164000</v>
      </c>
    </row>
    <row r="231" spans="1:11" s="23" customFormat="1" ht="28.5" x14ac:dyDescent="0.2">
      <c r="B231" s="34">
        <v>13053</v>
      </c>
      <c r="C231" s="35" t="s">
        <v>411</v>
      </c>
      <c r="D231" s="35" t="s">
        <v>409</v>
      </c>
      <c r="E231" s="58" t="s">
        <v>282</v>
      </c>
      <c r="F231" s="61" t="s">
        <v>387</v>
      </c>
      <c r="G231" s="28" t="s">
        <v>419</v>
      </c>
      <c r="H231" s="25" t="s">
        <v>35</v>
      </c>
      <c r="I231" s="26" t="s">
        <v>48</v>
      </c>
      <c r="J231" s="37">
        <v>41806</v>
      </c>
      <c r="K231" s="30">
        <v>34776</v>
      </c>
    </row>
    <row r="232" spans="1:11" x14ac:dyDescent="0.2">
      <c r="A232" s="59"/>
      <c r="B232" s="31" t="s">
        <v>429</v>
      </c>
      <c r="C232" s="31"/>
      <c r="D232" s="31"/>
      <c r="E232" s="31"/>
      <c r="F232" s="31"/>
      <c r="G232" s="31"/>
      <c r="H232" s="10" t="s">
        <v>3</v>
      </c>
      <c r="I232" s="11"/>
      <c r="J232" s="12"/>
      <c r="K232" s="32">
        <f>SUM(K235:K236)</f>
        <v>502665</v>
      </c>
    </row>
    <row r="233" spans="1:11" x14ac:dyDescent="0.2">
      <c r="A233" s="59"/>
      <c r="B233" s="31"/>
      <c r="C233" s="31"/>
      <c r="D233" s="31"/>
      <c r="E233" s="31"/>
      <c r="F233" s="31"/>
      <c r="G233" s="31"/>
      <c r="H233" s="16"/>
      <c r="I233" s="17"/>
      <c r="J233" s="18"/>
      <c r="K233" s="33"/>
    </row>
    <row r="234" spans="1:11" ht="28.5" x14ac:dyDescent="0.2">
      <c r="A234" s="59"/>
      <c r="B234" s="20" t="s">
        <v>4</v>
      </c>
      <c r="C234" s="20" t="s">
        <v>5</v>
      </c>
      <c r="D234" s="20" t="s">
        <v>6</v>
      </c>
      <c r="E234" s="20" t="s">
        <v>7</v>
      </c>
      <c r="F234" s="20" t="s">
        <v>8</v>
      </c>
      <c r="G234" s="20" t="s">
        <v>9</v>
      </c>
      <c r="H234" s="20" t="s">
        <v>10</v>
      </c>
      <c r="I234" s="20" t="s">
        <v>11</v>
      </c>
      <c r="J234" s="20" t="s">
        <v>12</v>
      </c>
      <c r="K234" s="21" t="s">
        <v>13</v>
      </c>
    </row>
    <row r="235" spans="1:11" s="23" customFormat="1" x14ac:dyDescent="0.2">
      <c r="B235" s="54" t="s">
        <v>430</v>
      </c>
      <c r="C235" s="35" t="s">
        <v>431</v>
      </c>
      <c r="D235" s="35" t="s">
        <v>432</v>
      </c>
      <c r="E235" s="34" t="s">
        <v>433</v>
      </c>
      <c r="F235" s="36" t="s">
        <v>434</v>
      </c>
      <c r="G235" s="36" t="s">
        <v>435</v>
      </c>
      <c r="H235" s="36" t="s">
        <v>35</v>
      </c>
      <c r="I235" s="36" t="s">
        <v>51</v>
      </c>
      <c r="J235" s="37">
        <v>41500</v>
      </c>
      <c r="K235" s="30">
        <v>265740</v>
      </c>
    </row>
    <row r="236" spans="1:11" s="23" customFormat="1" x14ac:dyDescent="0.2">
      <c r="B236" s="54" t="s">
        <v>436</v>
      </c>
      <c r="C236" s="35" t="s">
        <v>431</v>
      </c>
      <c r="D236" s="35" t="s">
        <v>437</v>
      </c>
      <c r="E236" s="34" t="s">
        <v>433</v>
      </c>
      <c r="F236" s="36" t="s">
        <v>434</v>
      </c>
      <c r="G236" s="36" t="s">
        <v>438</v>
      </c>
      <c r="H236" s="36" t="s">
        <v>35</v>
      </c>
      <c r="I236" s="36" t="s">
        <v>51</v>
      </c>
      <c r="J236" s="37">
        <v>41474</v>
      </c>
      <c r="K236" s="30">
        <v>236925</v>
      </c>
    </row>
    <row r="237" spans="1:11" x14ac:dyDescent="0.2">
      <c r="A237" s="59"/>
      <c r="B237" s="31" t="s">
        <v>439</v>
      </c>
      <c r="C237" s="31"/>
      <c r="D237" s="31"/>
      <c r="E237" s="31"/>
      <c r="F237" s="31"/>
      <c r="G237" s="31"/>
      <c r="H237" s="10" t="s">
        <v>3</v>
      </c>
      <c r="I237" s="11"/>
      <c r="J237" s="12"/>
      <c r="K237" s="32">
        <f>SUM(K240)</f>
        <v>733</v>
      </c>
    </row>
    <row r="238" spans="1:11" x14ac:dyDescent="0.2">
      <c r="A238" s="59"/>
      <c r="B238" s="31"/>
      <c r="C238" s="31"/>
      <c r="D238" s="31"/>
      <c r="E238" s="31"/>
      <c r="F238" s="31"/>
      <c r="G238" s="31"/>
      <c r="H238" s="16"/>
      <c r="I238" s="17"/>
      <c r="J238" s="18"/>
      <c r="K238" s="33"/>
    </row>
    <row r="239" spans="1:11" s="59" customFormat="1" ht="28.5" x14ac:dyDescent="0.2">
      <c r="B239" s="20" t="s">
        <v>4</v>
      </c>
      <c r="C239" s="20" t="s">
        <v>5</v>
      </c>
      <c r="D239" s="20" t="s">
        <v>6</v>
      </c>
      <c r="E239" s="20" t="s">
        <v>7</v>
      </c>
      <c r="F239" s="20" t="s">
        <v>8</v>
      </c>
      <c r="G239" s="20" t="s">
        <v>9</v>
      </c>
      <c r="H239" s="20" t="s">
        <v>10</v>
      </c>
      <c r="I239" s="20" t="s">
        <v>11</v>
      </c>
      <c r="J239" s="20" t="s">
        <v>12</v>
      </c>
      <c r="K239" s="21" t="s">
        <v>13</v>
      </c>
    </row>
    <row r="240" spans="1:11" s="23" customFormat="1" ht="28.5" x14ac:dyDescent="0.2">
      <c r="B240" s="34">
        <v>14042</v>
      </c>
      <c r="C240" s="35" t="s">
        <v>440</v>
      </c>
      <c r="D240" s="35" t="s">
        <v>441</v>
      </c>
      <c r="E240" s="58" t="s">
        <v>441</v>
      </c>
      <c r="F240" s="61" t="s">
        <v>442</v>
      </c>
      <c r="G240" s="28" t="s">
        <v>443</v>
      </c>
      <c r="H240" s="25" t="s">
        <v>35</v>
      </c>
      <c r="I240" s="26" t="s">
        <v>51</v>
      </c>
      <c r="J240" s="37">
        <v>41808</v>
      </c>
      <c r="K240" s="30">
        <v>733</v>
      </c>
    </row>
    <row r="241" spans="2:11" s="59" customFormat="1" x14ac:dyDescent="0.2">
      <c r="B241" s="31" t="s">
        <v>444</v>
      </c>
      <c r="C241" s="31"/>
      <c r="D241" s="31"/>
      <c r="E241" s="31"/>
      <c r="F241" s="31"/>
      <c r="G241" s="31"/>
      <c r="H241" s="10" t="s">
        <v>3</v>
      </c>
      <c r="I241" s="11"/>
      <c r="J241" s="12"/>
      <c r="K241" s="32">
        <f>SUM(K244:K245)</f>
        <v>10350</v>
      </c>
    </row>
    <row r="242" spans="2:11" s="59" customFormat="1" x14ac:dyDescent="0.2">
      <c r="B242" s="31"/>
      <c r="C242" s="31"/>
      <c r="D242" s="31"/>
      <c r="E242" s="31"/>
      <c r="F242" s="31"/>
      <c r="G242" s="31"/>
      <c r="H242" s="16"/>
      <c r="I242" s="17"/>
      <c r="J242" s="18"/>
      <c r="K242" s="33"/>
    </row>
    <row r="243" spans="2:11" s="59" customFormat="1" ht="28.5" x14ac:dyDescent="0.2">
      <c r="B243" s="20" t="s">
        <v>4</v>
      </c>
      <c r="C243" s="20" t="s">
        <v>5</v>
      </c>
      <c r="D243" s="20" t="s">
        <v>6</v>
      </c>
      <c r="E243" s="20" t="s">
        <v>7</v>
      </c>
      <c r="F243" s="20" t="s">
        <v>8</v>
      </c>
      <c r="G243" s="20" t="s">
        <v>9</v>
      </c>
      <c r="H243" s="20" t="s">
        <v>10</v>
      </c>
      <c r="I243" s="20" t="s">
        <v>11</v>
      </c>
      <c r="J243" s="20" t="s">
        <v>12</v>
      </c>
      <c r="K243" s="21" t="s">
        <v>13</v>
      </c>
    </row>
    <row r="244" spans="2:11" x14ac:dyDescent="0.2">
      <c r="B244" s="49">
        <v>14078</v>
      </c>
      <c r="C244" s="48" t="s">
        <v>445</v>
      </c>
      <c r="D244" s="48" t="s">
        <v>446</v>
      </c>
      <c r="E244" s="77" t="s">
        <v>447</v>
      </c>
      <c r="F244" s="113" t="s">
        <v>56</v>
      </c>
      <c r="G244" s="114" t="s">
        <v>448</v>
      </c>
      <c r="H244" s="115" t="s">
        <v>19</v>
      </c>
      <c r="I244" s="116" t="s">
        <v>29</v>
      </c>
      <c r="J244" s="117">
        <v>41593</v>
      </c>
      <c r="K244" s="113">
        <v>5175</v>
      </c>
    </row>
    <row r="245" spans="2:11" x14ac:dyDescent="0.2">
      <c r="B245" s="49">
        <v>14078</v>
      </c>
      <c r="C245" s="48" t="s">
        <v>449</v>
      </c>
      <c r="D245" s="48" t="s">
        <v>446</v>
      </c>
      <c r="E245" s="77" t="s">
        <v>447</v>
      </c>
      <c r="F245" s="113" t="s">
        <v>56</v>
      </c>
      <c r="G245" s="114" t="s">
        <v>448</v>
      </c>
      <c r="H245" s="115" t="s">
        <v>19</v>
      </c>
      <c r="I245" s="116" t="s">
        <v>29</v>
      </c>
      <c r="J245" s="117">
        <v>41593</v>
      </c>
      <c r="K245" s="113">
        <v>5175</v>
      </c>
    </row>
    <row r="246" spans="2:11" s="59" customFormat="1" x14ac:dyDescent="0.2">
      <c r="B246" s="31" t="s">
        <v>450</v>
      </c>
      <c r="C246" s="31"/>
      <c r="D246" s="31"/>
      <c r="E246" s="31"/>
      <c r="F246" s="31"/>
      <c r="G246" s="31"/>
      <c r="H246" s="10" t="s">
        <v>3</v>
      </c>
      <c r="I246" s="11"/>
      <c r="J246" s="12"/>
      <c r="K246" s="32">
        <f>SUM(K249:K298)</f>
        <v>3258337.1100000003</v>
      </c>
    </row>
    <row r="247" spans="2:11" s="59" customFormat="1" x14ac:dyDescent="0.2">
      <c r="B247" s="31"/>
      <c r="C247" s="31"/>
      <c r="D247" s="31"/>
      <c r="E247" s="31"/>
      <c r="F247" s="31"/>
      <c r="G247" s="31"/>
      <c r="H247" s="16"/>
      <c r="I247" s="17"/>
      <c r="J247" s="18"/>
      <c r="K247" s="33"/>
    </row>
    <row r="248" spans="2:11" s="59" customFormat="1" ht="28.5" x14ac:dyDescent="0.2">
      <c r="B248" s="20" t="s">
        <v>4</v>
      </c>
      <c r="C248" s="20" t="s">
        <v>5</v>
      </c>
      <c r="D248" s="20" t="s">
        <v>6</v>
      </c>
      <c r="E248" s="20" t="s">
        <v>7</v>
      </c>
      <c r="F248" s="20" t="s">
        <v>8</v>
      </c>
      <c r="G248" s="20" t="s">
        <v>9</v>
      </c>
      <c r="H248" s="20" t="s">
        <v>10</v>
      </c>
      <c r="I248" s="20" t="s">
        <v>11</v>
      </c>
      <c r="J248" s="20" t="s">
        <v>12</v>
      </c>
      <c r="K248" s="21" t="s">
        <v>13</v>
      </c>
    </row>
    <row r="249" spans="2:11" s="23" customFormat="1" ht="28.5" x14ac:dyDescent="0.2">
      <c r="B249" s="54" t="s">
        <v>451</v>
      </c>
      <c r="C249" s="35" t="s">
        <v>452</v>
      </c>
      <c r="D249" s="35" t="s">
        <v>453</v>
      </c>
      <c r="E249" s="34" t="s">
        <v>454</v>
      </c>
      <c r="F249" s="35" t="s">
        <v>455</v>
      </c>
      <c r="G249" s="35" t="s">
        <v>456</v>
      </c>
      <c r="H249" s="36" t="s">
        <v>35</v>
      </c>
      <c r="I249" s="36" t="s">
        <v>51</v>
      </c>
      <c r="J249" s="37">
        <v>41529</v>
      </c>
      <c r="K249" s="30">
        <v>146856</v>
      </c>
    </row>
    <row r="250" spans="2:11" s="23" customFormat="1" x14ac:dyDescent="0.2">
      <c r="B250" s="34" t="s">
        <v>22</v>
      </c>
      <c r="C250" s="35" t="s">
        <v>457</v>
      </c>
      <c r="D250" s="35" t="s">
        <v>453</v>
      </c>
      <c r="E250" s="34" t="s">
        <v>454</v>
      </c>
      <c r="F250" s="35" t="s">
        <v>26</v>
      </c>
      <c r="G250" s="35" t="s">
        <v>27</v>
      </c>
      <c r="H250" s="36" t="s">
        <v>28</v>
      </c>
      <c r="I250" s="36" t="s">
        <v>29</v>
      </c>
      <c r="J250" s="37">
        <v>41547</v>
      </c>
      <c r="K250" s="30">
        <v>9657.2100000000009</v>
      </c>
    </row>
    <row r="251" spans="2:11" s="23" customFormat="1" x14ac:dyDescent="0.2">
      <c r="B251" s="34" t="s">
        <v>22</v>
      </c>
      <c r="C251" s="35" t="s">
        <v>457</v>
      </c>
      <c r="D251" s="35" t="s">
        <v>453</v>
      </c>
      <c r="E251" s="34" t="s">
        <v>454</v>
      </c>
      <c r="F251" s="35" t="s">
        <v>26</v>
      </c>
      <c r="G251" s="35" t="s">
        <v>27</v>
      </c>
      <c r="H251" s="36" t="s">
        <v>28</v>
      </c>
      <c r="I251" s="36" t="s">
        <v>29</v>
      </c>
      <c r="J251" s="37">
        <v>41547</v>
      </c>
      <c r="K251" s="30">
        <v>15162.81</v>
      </c>
    </row>
    <row r="252" spans="2:11" s="23" customFormat="1" x14ac:dyDescent="0.2">
      <c r="B252" s="34" t="s">
        <v>22</v>
      </c>
      <c r="C252" s="35" t="s">
        <v>457</v>
      </c>
      <c r="D252" s="35" t="s">
        <v>453</v>
      </c>
      <c r="E252" s="34" t="s">
        <v>454</v>
      </c>
      <c r="F252" s="35" t="s">
        <v>26</v>
      </c>
      <c r="G252" s="35" t="s">
        <v>27</v>
      </c>
      <c r="H252" s="36" t="s">
        <v>28</v>
      </c>
      <c r="I252" s="36" t="s">
        <v>29</v>
      </c>
      <c r="J252" s="37">
        <v>41547</v>
      </c>
      <c r="K252" s="30">
        <v>6306.6399999999994</v>
      </c>
    </row>
    <row r="253" spans="2:11" s="23" customFormat="1" x14ac:dyDescent="0.2">
      <c r="B253" s="34" t="s">
        <v>22</v>
      </c>
      <c r="C253" s="35" t="s">
        <v>457</v>
      </c>
      <c r="D253" s="35" t="s">
        <v>453</v>
      </c>
      <c r="E253" s="34" t="s">
        <v>454</v>
      </c>
      <c r="F253" s="35" t="s">
        <v>26</v>
      </c>
      <c r="G253" s="35" t="s">
        <v>27</v>
      </c>
      <c r="H253" s="36" t="s">
        <v>28</v>
      </c>
      <c r="I253" s="36" t="s">
        <v>29</v>
      </c>
      <c r="J253" s="37">
        <v>41547</v>
      </c>
      <c r="K253" s="30">
        <v>572.72</v>
      </c>
    </row>
    <row r="254" spans="2:11" s="23" customFormat="1" x14ac:dyDescent="0.2">
      <c r="B254" s="34" t="s">
        <v>22</v>
      </c>
      <c r="C254" s="35" t="s">
        <v>457</v>
      </c>
      <c r="D254" s="35" t="s">
        <v>453</v>
      </c>
      <c r="E254" s="34" t="s">
        <v>454</v>
      </c>
      <c r="F254" s="35" t="s">
        <v>26</v>
      </c>
      <c r="G254" s="35" t="s">
        <v>27</v>
      </c>
      <c r="H254" s="36" t="s">
        <v>28</v>
      </c>
      <c r="I254" s="36" t="s">
        <v>29</v>
      </c>
      <c r="J254" s="37">
        <v>41547</v>
      </c>
      <c r="K254" s="30">
        <v>10723.64</v>
      </c>
    </row>
    <row r="255" spans="2:11" s="23" customFormat="1" ht="28.5" x14ac:dyDescent="0.2">
      <c r="B255" s="34">
        <v>13173</v>
      </c>
      <c r="C255" s="35" t="s">
        <v>458</v>
      </c>
      <c r="D255" s="35" t="s">
        <v>453</v>
      </c>
      <c r="E255" s="58" t="s">
        <v>454</v>
      </c>
      <c r="F255" s="61" t="s">
        <v>455</v>
      </c>
      <c r="G255" s="28" t="s">
        <v>459</v>
      </c>
      <c r="H255" s="29" t="s">
        <v>35</v>
      </c>
      <c r="I255" s="43" t="s">
        <v>48</v>
      </c>
      <c r="J255" s="37">
        <v>41568</v>
      </c>
      <c r="K255" s="30">
        <v>569890</v>
      </c>
    </row>
    <row r="256" spans="2:11" s="23" customFormat="1" ht="28.5" x14ac:dyDescent="0.2">
      <c r="B256" s="34">
        <v>14021</v>
      </c>
      <c r="C256" s="35" t="s">
        <v>460</v>
      </c>
      <c r="D256" s="35" t="s">
        <v>453</v>
      </c>
      <c r="E256" s="58" t="s">
        <v>454</v>
      </c>
      <c r="F256" s="61" t="s">
        <v>461</v>
      </c>
      <c r="G256" s="28" t="s">
        <v>462</v>
      </c>
      <c r="H256" s="29" t="s">
        <v>35</v>
      </c>
      <c r="I256" s="43" t="s">
        <v>48</v>
      </c>
      <c r="J256" s="37">
        <v>41625</v>
      </c>
      <c r="K256" s="30">
        <v>1425</v>
      </c>
    </row>
    <row r="257" spans="2:11" s="23" customFormat="1" ht="28.5" x14ac:dyDescent="0.2">
      <c r="B257" s="70">
        <v>14021</v>
      </c>
      <c r="C257" s="118" t="s">
        <v>463</v>
      </c>
      <c r="D257" s="28" t="s">
        <v>453</v>
      </c>
      <c r="E257" s="72" t="s">
        <v>454</v>
      </c>
      <c r="F257" s="26" t="s">
        <v>461</v>
      </c>
      <c r="G257" s="71" t="s">
        <v>462</v>
      </c>
      <c r="H257" s="29" t="s">
        <v>35</v>
      </c>
      <c r="I257" s="43" t="s">
        <v>48</v>
      </c>
      <c r="J257" s="37">
        <v>41625</v>
      </c>
      <c r="K257" s="30">
        <v>1425</v>
      </c>
    </row>
    <row r="258" spans="2:11" s="23" customFormat="1" ht="28.5" x14ac:dyDescent="0.2">
      <c r="B258" s="34">
        <v>14021</v>
      </c>
      <c r="C258" s="35" t="s">
        <v>464</v>
      </c>
      <c r="D258" s="35" t="s">
        <v>453</v>
      </c>
      <c r="E258" s="58" t="s">
        <v>454</v>
      </c>
      <c r="F258" s="61" t="s">
        <v>461</v>
      </c>
      <c r="G258" s="28" t="s">
        <v>462</v>
      </c>
      <c r="H258" s="29" t="s">
        <v>35</v>
      </c>
      <c r="I258" s="43" t="s">
        <v>48</v>
      </c>
      <c r="J258" s="37">
        <v>41625</v>
      </c>
      <c r="K258" s="30">
        <v>1425</v>
      </c>
    </row>
    <row r="259" spans="2:11" s="23" customFormat="1" ht="28.5" x14ac:dyDescent="0.2">
      <c r="B259" s="34">
        <v>14021</v>
      </c>
      <c r="C259" s="35" t="s">
        <v>465</v>
      </c>
      <c r="D259" s="35" t="s">
        <v>453</v>
      </c>
      <c r="E259" s="58" t="s">
        <v>454</v>
      </c>
      <c r="F259" s="61" t="s">
        <v>461</v>
      </c>
      <c r="G259" s="28" t="s">
        <v>462</v>
      </c>
      <c r="H259" s="29" t="s">
        <v>35</v>
      </c>
      <c r="I259" s="43" t="s">
        <v>48</v>
      </c>
      <c r="J259" s="37">
        <v>41625</v>
      </c>
      <c r="K259" s="30">
        <v>5225</v>
      </c>
    </row>
    <row r="260" spans="2:11" s="23" customFormat="1" x14ac:dyDescent="0.2">
      <c r="B260" s="38" t="s">
        <v>22</v>
      </c>
      <c r="C260" s="28" t="s">
        <v>457</v>
      </c>
      <c r="D260" s="28" t="s">
        <v>453</v>
      </c>
      <c r="E260" s="72" t="s">
        <v>454</v>
      </c>
      <c r="F260" s="26" t="s">
        <v>466</v>
      </c>
      <c r="G260" s="71" t="s">
        <v>31</v>
      </c>
      <c r="H260" s="29" t="s">
        <v>26</v>
      </c>
      <c r="I260" s="43" t="s">
        <v>29</v>
      </c>
      <c r="J260" s="37">
        <v>41639</v>
      </c>
      <c r="K260" s="30">
        <v>11020</v>
      </c>
    </row>
    <row r="261" spans="2:11" s="23" customFormat="1" x14ac:dyDescent="0.2">
      <c r="B261" s="67" t="s">
        <v>22</v>
      </c>
      <c r="C261" s="28" t="s">
        <v>457</v>
      </c>
      <c r="D261" s="71" t="s">
        <v>453</v>
      </c>
      <c r="E261" s="72" t="s">
        <v>454</v>
      </c>
      <c r="F261" s="26" t="s">
        <v>467</v>
      </c>
      <c r="G261" s="71" t="s">
        <v>31</v>
      </c>
      <c r="H261" s="29" t="s">
        <v>26</v>
      </c>
      <c r="I261" s="43" t="s">
        <v>29</v>
      </c>
      <c r="J261" s="37">
        <v>41639</v>
      </c>
      <c r="K261" s="30">
        <v>24146</v>
      </c>
    </row>
    <row r="262" spans="2:11" s="23" customFormat="1" x14ac:dyDescent="0.2">
      <c r="B262" s="34" t="s">
        <v>22</v>
      </c>
      <c r="C262" s="55" t="s">
        <v>457</v>
      </c>
      <c r="D262" s="61" t="s">
        <v>453</v>
      </c>
      <c r="E262" s="67" t="s">
        <v>454</v>
      </c>
      <c r="F262" s="25" t="s">
        <v>468</v>
      </c>
      <c r="G262" s="26" t="s">
        <v>31</v>
      </c>
      <c r="H262" s="29" t="s">
        <v>26</v>
      </c>
      <c r="I262" s="43" t="s">
        <v>29</v>
      </c>
      <c r="J262" s="37">
        <v>41639</v>
      </c>
      <c r="K262" s="30">
        <v>4798</v>
      </c>
    </row>
    <row r="263" spans="2:11" s="23" customFormat="1" x14ac:dyDescent="0.2">
      <c r="B263" s="34" t="s">
        <v>22</v>
      </c>
      <c r="C263" s="35" t="s">
        <v>457</v>
      </c>
      <c r="D263" s="35" t="s">
        <v>453</v>
      </c>
      <c r="E263" s="58" t="s">
        <v>454</v>
      </c>
      <c r="F263" s="61" t="s">
        <v>469</v>
      </c>
      <c r="G263" s="28" t="s">
        <v>31</v>
      </c>
      <c r="H263" s="29" t="s">
        <v>26</v>
      </c>
      <c r="I263" s="43" t="s">
        <v>29</v>
      </c>
      <c r="J263" s="37">
        <v>41639</v>
      </c>
      <c r="K263" s="30">
        <v>1006</v>
      </c>
    </row>
    <row r="264" spans="2:11" s="23" customFormat="1" x14ac:dyDescent="0.2">
      <c r="B264" s="34" t="s">
        <v>22</v>
      </c>
      <c r="C264" s="35" t="s">
        <v>457</v>
      </c>
      <c r="D264" s="35" t="s">
        <v>453</v>
      </c>
      <c r="E264" s="58" t="s">
        <v>454</v>
      </c>
      <c r="F264" s="61" t="s">
        <v>470</v>
      </c>
      <c r="G264" s="28" t="s">
        <v>31</v>
      </c>
      <c r="H264" s="29" t="s">
        <v>26</v>
      </c>
      <c r="I264" s="43" t="s">
        <v>29</v>
      </c>
      <c r="J264" s="37">
        <v>41639</v>
      </c>
      <c r="K264" s="30">
        <v>6621</v>
      </c>
    </row>
    <row r="265" spans="2:11" s="23" customFormat="1" x14ac:dyDescent="0.2">
      <c r="B265" s="46" t="s">
        <v>22</v>
      </c>
      <c r="C265" s="39" t="s">
        <v>457</v>
      </c>
      <c r="D265" s="39" t="s">
        <v>453</v>
      </c>
      <c r="E265" s="38" t="s">
        <v>454</v>
      </c>
      <c r="F265" s="39" t="s">
        <v>466</v>
      </c>
      <c r="G265" s="39" t="s">
        <v>36</v>
      </c>
      <c r="H265" s="45" t="s">
        <v>26</v>
      </c>
      <c r="I265" s="45" t="s">
        <v>29</v>
      </c>
      <c r="J265" s="37">
        <v>41729</v>
      </c>
      <c r="K265" s="30">
        <v>5388.1800000000012</v>
      </c>
    </row>
    <row r="266" spans="2:11" s="23" customFormat="1" x14ac:dyDescent="0.2">
      <c r="B266" s="46" t="s">
        <v>22</v>
      </c>
      <c r="C266" s="39" t="s">
        <v>457</v>
      </c>
      <c r="D266" s="39" t="s">
        <v>453</v>
      </c>
      <c r="E266" s="38" t="s">
        <v>454</v>
      </c>
      <c r="F266" s="39" t="s">
        <v>467</v>
      </c>
      <c r="G266" s="39" t="s">
        <v>36</v>
      </c>
      <c r="H266" s="45" t="s">
        <v>26</v>
      </c>
      <c r="I266" s="45" t="s">
        <v>29</v>
      </c>
      <c r="J266" s="37">
        <v>41729</v>
      </c>
      <c r="K266" s="30">
        <v>15079.35</v>
      </c>
    </row>
    <row r="267" spans="2:11" s="23" customFormat="1" x14ac:dyDescent="0.2">
      <c r="B267" s="46" t="s">
        <v>22</v>
      </c>
      <c r="C267" s="39" t="s">
        <v>457</v>
      </c>
      <c r="D267" s="39" t="s">
        <v>453</v>
      </c>
      <c r="E267" s="38" t="s">
        <v>454</v>
      </c>
      <c r="F267" s="39" t="s">
        <v>468</v>
      </c>
      <c r="G267" s="39" t="s">
        <v>36</v>
      </c>
      <c r="H267" s="45" t="s">
        <v>26</v>
      </c>
      <c r="I267" s="45" t="s">
        <v>29</v>
      </c>
      <c r="J267" s="37">
        <v>41729</v>
      </c>
      <c r="K267" s="30">
        <v>1392.5899999999997</v>
      </c>
    </row>
    <row r="268" spans="2:11" s="23" customFormat="1" x14ac:dyDescent="0.2">
      <c r="B268" s="46" t="s">
        <v>22</v>
      </c>
      <c r="C268" s="39" t="s">
        <v>457</v>
      </c>
      <c r="D268" s="39" t="s">
        <v>453</v>
      </c>
      <c r="E268" s="38" t="s">
        <v>454</v>
      </c>
      <c r="F268" s="39" t="s">
        <v>469</v>
      </c>
      <c r="G268" s="39" t="s">
        <v>36</v>
      </c>
      <c r="H268" s="45" t="s">
        <v>26</v>
      </c>
      <c r="I268" s="45" t="s">
        <v>29</v>
      </c>
      <c r="J268" s="37">
        <v>41729</v>
      </c>
      <c r="K268" s="30">
        <v>776.23</v>
      </c>
    </row>
    <row r="269" spans="2:11" s="23" customFormat="1" x14ac:dyDescent="0.2">
      <c r="B269" s="46" t="s">
        <v>22</v>
      </c>
      <c r="C269" s="39" t="s">
        <v>457</v>
      </c>
      <c r="D269" s="39" t="s">
        <v>453</v>
      </c>
      <c r="E269" s="38" t="s">
        <v>454</v>
      </c>
      <c r="F269" s="39" t="s">
        <v>470</v>
      </c>
      <c r="G269" s="39" t="s">
        <v>36</v>
      </c>
      <c r="H269" s="45" t="s">
        <v>26</v>
      </c>
      <c r="I269" s="45" t="s">
        <v>29</v>
      </c>
      <c r="J269" s="37">
        <v>41729</v>
      </c>
      <c r="K269" s="30">
        <v>14792.66</v>
      </c>
    </row>
    <row r="270" spans="2:11" s="23" customFormat="1" x14ac:dyDescent="0.2">
      <c r="B270" s="34" t="s">
        <v>22</v>
      </c>
      <c r="C270" s="35" t="s">
        <v>457</v>
      </c>
      <c r="D270" s="35" t="s">
        <v>453</v>
      </c>
      <c r="E270" s="58" t="s">
        <v>454</v>
      </c>
      <c r="F270" s="61" t="s">
        <v>466</v>
      </c>
      <c r="G270" s="28" t="s">
        <v>37</v>
      </c>
      <c r="H270" s="25" t="s">
        <v>26</v>
      </c>
      <c r="I270" s="26" t="s">
        <v>29</v>
      </c>
      <c r="J270" s="37">
        <v>41820</v>
      </c>
      <c r="K270" s="30">
        <v>7123</v>
      </c>
    </row>
    <row r="271" spans="2:11" s="23" customFormat="1" x14ac:dyDescent="0.2">
      <c r="B271" s="34" t="s">
        <v>22</v>
      </c>
      <c r="C271" s="35" t="s">
        <v>457</v>
      </c>
      <c r="D271" s="35" t="s">
        <v>453</v>
      </c>
      <c r="E271" s="58" t="s">
        <v>454</v>
      </c>
      <c r="F271" s="61" t="s">
        <v>467</v>
      </c>
      <c r="G271" s="28" t="s">
        <v>37</v>
      </c>
      <c r="H271" s="25" t="s">
        <v>26</v>
      </c>
      <c r="I271" s="26" t="s">
        <v>29</v>
      </c>
      <c r="J271" s="37">
        <v>41820</v>
      </c>
      <c r="K271" s="30">
        <v>9936</v>
      </c>
    </row>
    <row r="272" spans="2:11" s="23" customFormat="1" x14ac:dyDescent="0.2">
      <c r="B272" s="34" t="s">
        <v>22</v>
      </c>
      <c r="C272" s="35" t="s">
        <v>457</v>
      </c>
      <c r="D272" s="35" t="s">
        <v>453</v>
      </c>
      <c r="E272" s="58" t="s">
        <v>454</v>
      </c>
      <c r="F272" s="61" t="s">
        <v>468</v>
      </c>
      <c r="G272" s="28" t="s">
        <v>37</v>
      </c>
      <c r="H272" s="25" t="s">
        <v>26</v>
      </c>
      <c r="I272" s="26" t="s">
        <v>29</v>
      </c>
      <c r="J272" s="37">
        <v>41820</v>
      </c>
      <c r="K272" s="30">
        <v>8929</v>
      </c>
    </row>
    <row r="273" spans="2:11" s="23" customFormat="1" x14ac:dyDescent="0.2">
      <c r="B273" s="54" t="s">
        <v>22</v>
      </c>
      <c r="C273" s="35" t="s">
        <v>457</v>
      </c>
      <c r="D273" s="35" t="s">
        <v>453</v>
      </c>
      <c r="E273" s="34" t="s">
        <v>454</v>
      </c>
      <c r="F273" s="55" t="s">
        <v>469</v>
      </c>
      <c r="G273" s="61" t="s">
        <v>37</v>
      </c>
      <c r="H273" s="28" t="s">
        <v>26</v>
      </c>
      <c r="I273" s="28" t="s">
        <v>29</v>
      </c>
      <c r="J273" s="37">
        <v>41820</v>
      </c>
      <c r="K273" s="30">
        <v>936</v>
      </c>
    </row>
    <row r="274" spans="2:11" s="23" customFormat="1" x14ac:dyDescent="0.2">
      <c r="B274" s="54" t="s">
        <v>22</v>
      </c>
      <c r="C274" s="35" t="s">
        <v>457</v>
      </c>
      <c r="D274" s="35" t="s">
        <v>453</v>
      </c>
      <c r="E274" s="34" t="s">
        <v>454</v>
      </c>
      <c r="F274" s="35" t="s">
        <v>470</v>
      </c>
      <c r="G274" s="35" t="s">
        <v>37</v>
      </c>
      <c r="H274" s="55" t="s">
        <v>26</v>
      </c>
      <c r="I274" s="61" t="s">
        <v>29</v>
      </c>
      <c r="J274" s="37">
        <v>41820</v>
      </c>
      <c r="K274" s="30">
        <v>22685</v>
      </c>
    </row>
    <row r="275" spans="2:11" s="23" customFormat="1" ht="28.5" x14ac:dyDescent="0.2">
      <c r="B275" s="54" t="s">
        <v>42</v>
      </c>
      <c r="C275" s="35" t="s">
        <v>471</v>
      </c>
      <c r="D275" s="35" t="s">
        <v>472</v>
      </c>
      <c r="E275" s="34" t="s">
        <v>454</v>
      </c>
      <c r="F275" s="35" t="s">
        <v>45</v>
      </c>
      <c r="G275" s="35" t="s">
        <v>46</v>
      </c>
      <c r="H275" s="36" t="s">
        <v>47</v>
      </c>
      <c r="I275" s="36" t="s">
        <v>48</v>
      </c>
      <c r="J275" s="37">
        <v>41473</v>
      </c>
      <c r="K275" s="30">
        <v>15000</v>
      </c>
    </row>
    <row r="276" spans="2:11" s="23" customFormat="1" ht="28.5" x14ac:dyDescent="0.2">
      <c r="B276" s="54" t="s">
        <v>42</v>
      </c>
      <c r="C276" s="35" t="s">
        <v>471</v>
      </c>
      <c r="D276" s="35" t="s">
        <v>472</v>
      </c>
      <c r="E276" s="34" t="s">
        <v>454</v>
      </c>
      <c r="F276" s="35" t="s">
        <v>45</v>
      </c>
      <c r="G276" s="35" t="s">
        <v>46</v>
      </c>
      <c r="H276" s="36" t="s">
        <v>47</v>
      </c>
      <c r="I276" s="36" t="s">
        <v>48</v>
      </c>
      <c r="J276" s="37">
        <v>41498</v>
      </c>
      <c r="K276" s="30">
        <v>89500</v>
      </c>
    </row>
    <row r="277" spans="2:11" s="23" customFormat="1" ht="28.5" x14ac:dyDescent="0.2">
      <c r="B277" s="56">
        <v>14095</v>
      </c>
      <c r="C277" s="57" t="s">
        <v>471</v>
      </c>
      <c r="D277" s="28" t="s">
        <v>472</v>
      </c>
      <c r="E277" s="27" t="s">
        <v>454</v>
      </c>
      <c r="F277" s="26" t="s">
        <v>40</v>
      </c>
      <c r="G277" s="28" t="s">
        <v>50</v>
      </c>
      <c r="H277" s="29" t="s">
        <v>19</v>
      </c>
      <c r="I277" s="43" t="s">
        <v>51</v>
      </c>
      <c r="J277" s="37">
        <v>41612</v>
      </c>
      <c r="K277" s="30">
        <v>10425</v>
      </c>
    </row>
    <row r="278" spans="2:11" s="23" customFormat="1" ht="28.5" x14ac:dyDescent="0.2">
      <c r="B278" s="34">
        <v>14039</v>
      </c>
      <c r="C278" s="35" t="s">
        <v>473</v>
      </c>
      <c r="D278" s="35" t="s">
        <v>474</v>
      </c>
      <c r="E278" s="58" t="s">
        <v>454</v>
      </c>
      <c r="F278" s="61" t="s">
        <v>475</v>
      </c>
      <c r="G278" s="28" t="s">
        <v>476</v>
      </c>
      <c r="H278" s="29" t="s">
        <v>19</v>
      </c>
      <c r="I278" s="43" t="s">
        <v>48</v>
      </c>
      <c r="J278" s="37">
        <v>41556</v>
      </c>
      <c r="K278" s="30">
        <v>10170</v>
      </c>
    </row>
    <row r="279" spans="2:11" s="23" customFormat="1" ht="28.5" x14ac:dyDescent="0.2">
      <c r="B279" s="34">
        <v>11092</v>
      </c>
      <c r="C279" s="55" t="s">
        <v>452</v>
      </c>
      <c r="D279" s="61" t="s">
        <v>474</v>
      </c>
      <c r="E279" s="27" t="s">
        <v>454</v>
      </c>
      <c r="F279" s="28" t="s">
        <v>477</v>
      </c>
      <c r="G279" s="28" t="s">
        <v>478</v>
      </c>
      <c r="H279" s="25" t="s">
        <v>35</v>
      </c>
      <c r="I279" s="26" t="s">
        <v>48</v>
      </c>
      <c r="J279" s="37">
        <v>41815</v>
      </c>
      <c r="K279" s="30">
        <v>4000</v>
      </c>
    </row>
    <row r="280" spans="2:11" s="23" customFormat="1" x14ac:dyDescent="0.2">
      <c r="B280" s="54" t="s">
        <v>22</v>
      </c>
      <c r="C280" s="35" t="s">
        <v>479</v>
      </c>
      <c r="D280" s="35" t="s">
        <v>480</v>
      </c>
      <c r="E280" s="34" t="s">
        <v>454</v>
      </c>
      <c r="F280" s="55" t="s">
        <v>481</v>
      </c>
      <c r="G280" s="61" t="s">
        <v>31</v>
      </c>
      <c r="H280" s="60" t="s">
        <v>26</v>
      </c>
      <c r="I280" s="43" t="s">
        <v>29</v>
      </c>
      <c r="J280" s="37">
        <v>41639</v>
      </c>
      <c r="K280" s="30">
        <v>17</v>
      </c>
    </row>
    <row r="281" spans="2:11" s="23" customFormat="1" x14ac:dyDescent="0.2">
      <c r="B281" s="46" t="s">
        <v>22</v>
      </c>
      <c r="C281" s="39" t="s">
        <v>479</v>
      </c>
      <c r="D281" s="39" t="s">
        <v>480</v>
      </c>
      <c r="E281" s="38" t="s">
        <v>454</v>
      </c>
      <c r="F281" s="39" t="s">
        <v>481</v>
      </c>
      <c r="G281" s="39" t="s">
        <v>36</v>
      </c>
      <c r="H281" s="45" t="s">
        <v>26</v>
      </c>
      <c r="I281" s="45" t="s">
        <v>29</v>
      </c>
      <c r="J281" s="37">
        <v>41729</v>
      </c>
      <c r="K281" s="30">
        <v>17</v>
      </c>
    </row>
    <row r="282" spans="2:11" s="23" customFormat="1" x14ac:dyDescent="0.2">
      <c r="B282" s="34" t="s">
        <v>22</v>
      </c>
      <c r="C282" s="35" t="s">
        <v>482</v>
      </c>
      <c r="D282" s="35" t="s">
        <v>483</v>
      </c>
      <c r="E282" s="34" t="s">
        <v>454</v>
      </c>
      <c r="F282" s="35" t="s">
        <v>26</v>
      </c>
      <c r="G282" s="35" t="s">
        <v>27</v>
      </c>
      <c r="H282" s="36" t="s">
        <v>28</v>
      </c>
      <c r="I282" s="36" t="s">
        <v>29</v>
      </c>
      <c r="J282" s="37">
        <v>41547</v>
      </c>
      <c r="K282" s="30">
        <v>78.61999999999999</v>
      </c>
    </row>
    <row r="283" spans="2:11" s="23" customFormat="1" x14ac:dyDescent="0.2">
      <c r="B283" s="34" t="s">
        <v>22</v>
      </c>
      <c r="C283" s="35" t="s">
        <v>482</v>
      </c>
      <c r="D283" s="35" t="s">
        <v>483</v>
      </c>
      <c r="E283" s="34" t="s">
        <v>454</v>
      </c>
      <c r="F283" s="35" t="s">
        <v>26</v>
      </c>
      <c r="G283" s="35" t="s">
        <v>27</v>
      </c>
      <c r="H283" s="36" t="s">
        <v>28</v>
      </c>
      <c r="I283" s="36" t="s">
        <v>29</v>
      </c>
      <c r="J283" s="37">
        <v>41547</v>
      </c>
      <c r="K283" s="30">
        <v>1118.6799999999998</v>
      </c>
    </row>
    <row r="284" spans="2:11" s="23" customFormat="1" x14ac:dyDescent="0.2">
      <c r="B284" s="34">
        <v>13107</v>
      </c>
      <c r="C284" s="35" t="s">
        <v>452</v>
      </c>
      <c r="D284" s="35" t="s">
        <v>483</v>
      </c>
      <c r="E284" s="58" t="s">
        <v>454</v>
      </c>
      <c r="F284" s="61" t="s">
        <v>455</v>
      </c>
      <c r="G284" s="28" t="s">
        <v>484</v>
      </c>
      <c r="H284" s="29" t="s">
        <v>35</v>
      </c>
      <c r="I284" s="43" t="s">
        <v>48</v>
      </c>
      <c r="J284" s="37">
        <v>41557</v>
      </c>
      <c r="K284" s="30">
        <v>304042</v>
      </c>
    </row>
    <row r="285" spans="2:11" s="23" customFormat="1" ht="28.5" x14ac:dyDescent="0.2">
      <c r="B285" s="34">
        <v>13181</v>
      </c>
      <c r="C285" s="35" t="s">
        <v>452</v>
      </c>
      <c r="D285" s="35" t="s">
        <v>483</v>
      </c>
      <c r="E285" s="58" t="s">
        <v>454</v>
      </c>
      <c r="F285" s="61" t="s">
        <v>485</v>
      </c>
      <c r="G285" s="28" t="s">
        <v>486</v>
      </c>
      <c r="H285" s="29" t="s">
        <v>19</v>
      </c>
      <c r="I285" s="43" t="s">
        <v>48</v>
      </c>
      <c r="J285" s="37">
        <v>41625</v>
      </c>
      <c r="K285" s="30">
        <v>59976</v>
      </c>
    </row>
    <row r="286" spans="2:11" s="23" customFormat="1" x14ac:dyDescent="0.2">
      <c r="B286" s="34" t="s">
        <v>22</v>
      </c>
      <c r="C286" s="28" t="s">
        <v>482</v>
      </c>
      <c r="D286" s="71" t="s">
        <v>483</v>
      </c>
      <c r="E286" s="72" t="s">
        <v>454</v>
      </c>
      <c r="F286" s="26" t="s">
        <v>487</v>
      </c>
      <c r="G286" s="28" t="s">
        <v>31</v>
      </c>
      <c r="H286" s="29" t="s">
        <v>26</v>
      </c>
      <c r="I286" s="43" t="s">
        <v>29</v>
      </c>
      <c r="J286" s="37">
        <v>41639</v>
      </c>
      <c r="K286" s="30">
        <v>150</v>
      </c>
    </row>
    <row r="287" spans="2:11" s="23" customFormat="1" x14ac:dyDescent="0.2">
      <c r="B287" s="34" t="s">
        <v>22</v>
      </c>
      <c r="C287" s="35" t="s">
        <v>482</v>
      </c>
      <c r="D287" s="35" t="s">
        <v>483</v>
      </c>
      <c r="E287" s="34" t="s">
        <v>454</v>
      </c>
      <c r="F287" s="55" t="s">
        <v>488</v>
      </c>
      <c r="G287" s="61" t="s">
        <v>31</v>
      </c>
      <c r="H287" s="60" t="s">
        <v>26</v>
      </c>
      <c r="I287" s="43" t="s">
        <v>29</v>
      </c>
      <c r="J287" s="37">
        <v>41639</v>
      </c>
      <c r="K287" s="30">
        <v>512</v>
      </c>
    </row>
    <row r="288" spans="2:11" s="23" customFormat="1" x14ac:dyDescent="0.2">
      <c r="B288" s="34" t="s">
        <v>22</v>
      </c>
      <c r="C288" s="39" t="s">
        <v>482</v>
      </c>
      <c r="D288" s="39" t="s">
        <v>483</v>
      </c>
      <c r="E288" s="38" t="s">
        <v>454</v>
      </c>
      <c r="F288" s="39" t="s">
        <v>487</v>
      </c>
      <c r="G288" s="39" t="s">
        <v>36</v>
      </c>
      <c r="H288" s="45" t="s">
        <v>26</v>
      </c>
      <c r="I288" s="45" t="s">
        <v>29</v>
      </c>
      <c r="J288" s="37">
        <v>41729</v>
      </c>
      <c r="K288" s="30">
        <v>296.78000000000003</v>
      </c>
    </row>
    <row r="289" spans="2:11" s="23" customFormat="1" x14ac:dyDescent="0.2">
      <c r="B289" s="34" t="s">
        <v>22</v>
      </c>
      <c r="C289" s="39" t="s">
        <v>482</v>
      </c>
      <c r="D289" s="39" t="s">
        <v>483</v>
      </c>
      <c r="E289" s="38" t="s">
        <v>454</v>
      </c>
      <c r="F289" s="39" t="s">
        <v>488</v>
      </c>
      <c r="G289" s="39" t="s">
        <v>36</v>
      </c>
      <c r="H289" s="45" t="s">
        <v>26</v>
      </c>
      <c r="I289" s="45" t="s">
        <v>29</v>
      </c>
      <c r="J289" s="37">
        <v>41729</v>
      </c>
      <c r="K289" s="30">
        <v>557</v>
      </c>
    </row>
    <row r="290" spans="2:11" s="23" customFormat="1" x14ac:dyDescent="0.2">
      <c r="B290" s="54" t="s">
        <v>489</v>
      </c>
      <c r="C290" s="35" t="s">
        <v>482</v>
      </c>
      <c r="D290" s="35" t="s">
        <v>483</v>
      </c>
      <c r="E290" s="34" t="s">
        <v>454</v>
      </c>
      <c r="F290" s="55" t="s">
        <v>387</v>
      </c>
      <c r="G290" s="61" t="s">
        <v>490</v>
      </c>
      <c r="H290" s="57" t="s">
        <v>35</v>
      </c>
      <c r="I290" s="26" t="s">
        <v>51</v>
      </c>
      <c r="J290" s="37">
        <v>41796</v>
      </c>
      <c r="K290" s="30">
        <v>1175774</v>
      </c>
    </row>
    <row r="291" spans="2:11" s="23" customFormat="1" x14ac:dyDescent="0.2">
      <c r="B291" s="34" t="s">
        <v>22</v>
      </c>
      <c r="C291" s="35" t="s">
        <v>482</v>
      </c>
      <c r="D291" s="35" t="s">
        <v>483</v>
      </c>
      <c r="E291" s="58" t="s">
        <v>454</v>
      </c>
      <c r="F291" s="61" t="s">
        <v>488</v>
      </c>
      <c r="G291" s="28" t="s">
        <v>37</v>
      </c>
      <c r="H291" s="25" t="s">
        <v>26</v>
      </c>
      <c r="I291" s="26" t="s">
        <v>29</v>
      </c>
      <c r="J291" s="37">
        <v>41820</v>
      </c>
      <c r="K291" s="30">
        <v>62</v>
      </c>
    </row>
    <row r="292" spans="2:11" s="23" customFormat="1" x14ac:dyDescent="0.2">
      <c r="B292" s="54" t="s">
        <v>491</v>
      </c>
      <c r="C292" s="35" t="s">
        <v>492</v>
      </c>
      <c r="D292" s="35" t="s">
        <v>493</v>
      </c>
      <c r="E292" s="34" t="s">
        <v>454</v>
      </c>
      <c r="F292" s="35" t="s">
        <v>163</v>
      </c>
      <c r="G292" s="35" t="s">
        <v>494</v>
      </c>
      <c r="H292" s="36" t="s">
        <v>19</v>
      </c>
      <c r="I292" s="36" t="s">
        <v>51</v>
      </c>
      <c r="J292" s="37">
        <v>41508</v>
      </c>
      <c r="K292" s="30">
        <v>29500</v>
      </c>
    </row>
    <row r="293" spans="2:11" s="23" customFormat="1" x14ac:dyDescent="0.2">
      <c r="B293" s="44" t="s">
        <v>495</v>
      </c>
      <c r="C293" s="39" t="s">
        <v>496</v>
      </c>
      <c r="D293" s="39" t="s">
        <v>493</v>
      </c>
      <c r="E293" s="38" t="s">
        <v>454</v>
      </c>
      <c r="F293" s="69" t="s">
        <v>497</v>
      </c>
      <c r="G293" s="68" t="s">
        <v>498</v>
      </c>
      <c r="H293" s="60" t="s">
        <v>47</v>
      </c>
      <c r="I293" s="43" t="s">
        <v>48</v>
      </c>
      <c r="J293" s="37">
        <v>41604</v>
      </c>
      <c r="K293" s="30">
        <v>61084</v>
      </c>
    </row>
    <row r="294" spans="2:11" s="23" customFormat="1" x14ac:dyDescent="0.2">
      <c r="B294" s="119" t="s">
        <v>499</v>
      </c>
      <c r="C294" s="66" t="s">
        <v>496</v>
      </c>
      <c r="D294" s="57" t="s">
        <v>493</v>
      </c>
      <c r="E294" s="67" t="s">
        <v>454</v>
      </c>
      <c r="F294" s="57" t="s">
        <v>497</v>
      </c>
      <c r="G294" s="26" t="s">
        <v>500</v>
      </c>
      <c r="H294" s="60" t="s">
        <v>47</v>
      </c>
      <c r="I294" s="43" t="s">
        <v>51</v>
      </c>
      <c r="J294" s="37">
        <v>41604</v>
      </c>
      <c r="K294" s="30">
        <v>59710</v>
      </c>
    </row>
    <row r="295" spans="2:11" s="23" customFormat="1" x14ac:dyDescent="0.2">
      <c r="B295" s="54" t="s">
        <v>501</v>
      </c>
      <c r="C295" s="35" t="s">
        <v>502</v>
      </c>
      <c r="D295" s="35" t="s">
        <v>454</v>
      </c>
      <c r="E295" s="34" t="s">
        <v>454</v>
      </c>
      <c r="F295" s="35" t="s">
        <v>110</v>
      </c>
      <c r="G295" s="35" t="s">
        <v>503</v>
      </c>
      <c r="H295" s="36" t="s">
        <v>19</v>
      </c>
      <c r="I295" s="36" t="s">
        <v>51</v>
      </c>
      <c r="J295" s="37">
        <v>41470</v>
      </c>
      <c r="K295" s="30">
        <v>8361</v>
      </c>
    </row>
    <row r="296" spans="2:11" s="23" customFormat="1" ht="28.5" x14ac:dyDescent="0.2">
      <c r="B296" s="54" t="s">
        <v>504</v>
      </c>
      <c r="C296" s="35" t="s">
        <v>86</v>
      </c>
      <c r="D296" s="35" t="s">
        <v>454</v>
      </c>
      <c r="E296" s="34" t="s">
        <v>454</v>
      </c>
      <c r="F296" s="35" t="s">
        <v>40</v>
      </c>
      <c r="G296" s="35" t="s">
        <v>505</v>
      </c>
      <c r="H296" s="36" t="s">
        <v>19</v>
      </c>
      <c r="I296" s="36" t="s">
        <v>51</v>
      </c>
      <c r="J296" s="37">
        <v>41471</v>
      </c>
      <c r="K296" s="30">
        <v>520241</v>
      </c>
    </row>
    <row r="297" spans="2:11" s="23" customFormat="1" x14ac:dyDescent="0.2">
      <c r="B297" s="54" t="s">
        <v>506</v>
      </c>
      <c r="C297" s="35" t="s">
        <v>507</v>
      </c>
      <c r="D297" s="35" t="s">
        <v>454</v>
      </c>
      <c r="E297" s="34" t="s">
        <v>454</v>
      </c>
      <c r="F297" s="35" t="s">
        <v>508</v>
      </c>
      <c r="G297" s="35" t="s">
        <v>509</v>
      </c>
      <c r="H297" s="36" t="s">
        <v>47</v>
      </c>
      <c r="I297" s="36" t="s">
        <v>159</v>
      </c>
      <c r="J297" s="37">
        <v>41472</v>
      </c>
      <c r="K297" s="30">
        <v>3500</v>
      </c>
    </row>
    <row r="298" spans="2:11" s="23" customFormat="1" x14ac:dyDescent="0.2">
      <c r="B298" s="44" t="s">
        <v>501</v>
      </c>
      <c r="C298" s="39" t="s">
        <v>502</v>
      </c>
      <c r="D298" s="39" t="s">
        <v>454</v>
      </c>
      <c r="E298" s="38" t="s">
        <v>454</v>
      </c>
      <c r="F298" s="39" t="s">
        <v>110</v>
      </c>
      <c r="G298" s="39" t="s">
        <v>503</v>
      </c>
      <c r="H298" s="45" t="s">
        <v>19</v>
      </c>
      <c r="I298" s="45" t="s">
        <v>51</v>
      </c>
      <c r="J298" s="37">
        <v>41680</v>
      </c>
      <c r="K298" s="30">
        <v>947</v>
      </c>
    </row>
    <row r="299" spans="2:11" x14ac:dyDescent="0.2">
      <c r="B299" s="31" t="s">
        <v>510</v>
      </c>
      <c r="C299" s="31"/>
      <c r="D299" s="31"/>
      <c r="E299" s="31"/>
      <c r="F299" s="31"/>
      <c r="G299" s="31"/>
      <c r="H299" s="10" t="s">
        <v>3</v>
      </c>
      <c r="I299" s="11"/>
      <c r="J299" s="12"/>
      <c r="K299" s="32">
        <f>SUM(K302:K305)</f>
        <v>199277</v>
      </c>
    </row>
    <row r="300" spans="2:11" x14ac:dyDescent="0.2">
      <c r="B300" s="31"/>
      <c r="C300" s="31"/>
      <c r="D300" s="31"/>
      <c r="E300" s="31"/>
      <c r="F300" s="31"/>
      <c r="G300" s="31"/>
      <c r="H300" s="16"/>
      <c r="I300" s="17"/>
      <c r="J300" s="18"/>
      <c r="K300" s="33"/>
    </row>
    <row r="301" spans="2:11" ht="28.5" x14ac:dyDescent="0.2">
      <c r="B301" s="20" t="s">
        <v>4</v>
      </c>
      <c r="C301" s="20" t="s">
        <v>5</v>
      </c>
      <c r="D301" s="20" t="s">
        <v>6</v>
      </c>
      <c r="E301" s="20" t="s">
        <v>7</v>
      </c>
      <c r="F301" s="20" t="s">
        <v>8</v>
      </c>
      <c r="G301" s="20" t="s">
        <v>9</v>
      </c>
      <c r="H301" s="20" t="s">
        <v>10</v>
      </c>
      <c r="I301" s="20" t="s">
        <v>11</v>
      </c>
      <c r="J301" s="20" t="s">
        <v>12</v>
      </c>
      <c r="K301" s="21" t="s">
        <v>13</v>
      </c>
    </row>
    <row r="302" spans="2:11" s="23" customFormat="1" x14ac:dyDescent="0.2">
      <c r="B302" s="107">
        <v>14154</v>
      </c>
      <c r="C302" s="108" t="s">
        <v>511</v>
      </c>
      <c r="D302" s="28" t="s">
        <v>512</v>
      </c>
      <c r="E302" s="72" t="s">
        <v>513</v>
      </c>
      <c r="F302" s="43" t="s">
        <v>514</v>
      </c>
      <c r="G302" s="112" t="s">
        <v>515</v>
      </c>
      <c r="H302" s="29" t="s">
        <v>47</v>
      </c>
      <c r="I302" s="43" t="s">
        <v>159</v>
      </c>
      <c r="J302" s="37">
        <v>41788</v>
      </c>
      <c r="K302" s="30">
        <v>5000</v>
      </c>
    </row>
    <row r="303" spans="2:11" s="23" customFormat="1" x14ac:dyDescent="0.2">
      <c r="B303" s="70">
        <v>14056</v>
      </c>
      <c r="C303" s="118" t="s">
        <v>516</v>
      </c>
      <c r="D303" s="120" t="s">
        <v>517</v>
      </c>
      <c r="E303" s="72" t="s">
        <v>513</v>
      </c>
      <c r="F303" s="43" t="s">
        <v>102</v>
      </c>
      <c r="G303" s="112" t="s">
        <v>518</v>
      </c>
      <c r="H303" s="29" t="s">
        <v>19</v>
      </c>
      <c r="I303" s="43" t="s">
        <v>29</v>
      </c>
      <c r="J303" s="37">
        <v>41563</v>
      </c>
      <c r="K303" s="30">
        <v>16000</v>
      </c>
    </row>
    <row r="304" spans="2:11" s="23" customFormat="1" ht="28.5" x14ac:dyDescent="0.2">
      <c r="B304" s="121">
        <v>14166</v>
      </c>
      <c r="C304" s="122" t="s">
        <v>519</v>
      </c>
      <c r="D304" s="28" t="s">
        <v>520</v>
      </c>
      <c r="E304" s="72" t="s">
        <v>513</v>
      </c>
      <c r="F304" s="43" t="s">
        <v>521</v>
      </c>
      <c r="G304" s="42" t="s">
        <v>522</v>
      </c>
      <c r="H304" s="29" t="s">
        <v>35</v>
      </c>
      <c r="I304" s="43" t="s">
        <v>523</v>
      </c>
      <c r="J304" s="37">
        <v>41739</v>
      </c>
      <c r="K304" s="30">
        <v>173277</v>
      </c>
    </row>
    <row r="305" spans="2:11" s="23" customFormat="1" x14ac:dyDescent="0.2">
      <c r="B305" s="34">
        <v>14154</v>
      </c>
      <c r="C305" s="35" t="s">
        <v>524</v>
      </c>
      <c r="D305" s="35" t="s">
        <v>525</v>
      </c>
      <c r="E305" s="58" t="s">
        <v>513</v>
      </c>
      <c r="F305" s="30" t="s">
        <v>514</v>
      </c>
      <c r="G305" s="42" t="s">
        <v>515</v>
      </c>
      <c r="H305" s="29" t="s">
        <v>47</v>
      </c>
      <c r="I305" s="43" t="s">
        <v>159</v>
      </c>
      <c r="J305" s="37">
        <v>41788</v>
      </c>
      <c r="K305" s="30">
        <v>5000</v>
      </c>
    </row>
    <row r="306" spans="2:11" x14ac:dyDescent="0.2">
      <c r="B306" s="31" t="s">
        <v>526</v>
      </c>
      <c r="C306" s="31"/>
      <c r="D306" s="31"/>
      <c r="E306" s="31"/>
      <c r="F306" s="31"/>
      <c r="G306" s="31"/>
      <c r="H306" s="10" t="s">
        <v>3</v>
      </c>
      <c r="I306" s="11"/>
      <c r="J306" s="12"/>
      <c r="K306" s="32">
        <f>SUM(K309:K380)</f>
        <v>3861866.9599999995</v>
      </c>
    </row>
    <row r="307" spans="2:11" x14ac:dyDescent="0.2">
      <c r="B307" s="31"/>
      <c r="C307" s="31"/>
      <c r="D307" s="31"/>
      <c r="E307" s="31"/>
      <c r="F307" s="31"/>
      <c r="G307" s="31"/>
      <c r="H307" s="16"/>
      <c r="I307" s="17"/>
      <c r="J307" s="18"/>
      <c r="K307" s="33"/>
    </row>
    <row r="308" spans="2:11" ht="28.5" x14ac:dyDescent="0.2">
      <c r="B308" s="20" t="s">
        <v>4</v>
      </c>
      <c r="C308" s="20" t="s">
        <v>5</v>
      </c>
      <c r="D308" s="20" t="s">
        <v>6</v>
      </c>
      <c r="E308" s="20" t="s">
        <v>7</v>
      </c>
      <c r="F308" s="20" t="s">
        <v>8</v>
      </c>
      <c r="G308" s="20" t="s">
        <v>9</v>
      </c>
      <c r="H308" s="20" t="s">
        <v>10</v>
      </c>
      <c r="I308" s="20" t="s">
        <v>11</v>
      </c>
      <c r="J308" s="20" t="s">
        <v>12</v>
      </c>
      <c r="K308" s="21" t="s">
        <v>13</v>
      </c>
    </row>
    <row r="309" spans="2:11" s="23" customFormat="1" ht="28.5" x14ac:dyDescent="0.2">
      <c r="B309" s="54" t="s">
        <v>527</v>
      </c>
      <c r="C309" s="35" t="s">
        <v>528</v>
      </c>
      <c r="D309" s="35" t="s">
        <v>529</v>
      </c>
      <c r="E309" s="34" t="s">
        <v>530</v>
      </c>
      <c r="F309" s="35" t="s">
        <v>531</v>
      </c>
      <c r="G309" s="35" t="s">
        <v>532</v>
      </c>
      <c r="H309" s="36" t="s">
        <v>35</v>
      </c>
      <c r="I309" s="36" t="s">
        <v>29</v>
      </c>
      <c r="J309" s="37">
        <v>41507</v>
      </c>
      <c r="K309" s="30">
        <v>68572</v>
      </c>
    </row>
    <row r="310" spans="2:11" s="23" customFormat="1" x14ac:dyDescent="0.2">
      <c r="B310" s="34" t="s">
        <v>22</v>
      </c>
      <c r="C310" s="35" t="s">
        <v>528</v>
      </c>
      <c r="D310" s="35" t="s">
        <v>529</v>
      </c>
      <c r="E310" s="34" t="s">
        <v>530</v>
      </c>
      <c r="F310" s="35" t="s">
        <v>26</v>
      </c>
      <c r="G310" s="35" t="s">
        <v>27</v>
      </c>
      <c r="H310" s="36" t="s">
        <v>28</v>
      </c>
      <c r="I310" s="36" t="s">
        <v>29</v>
      </c>
      <c r="J310" s="37">
        <v>41547</v>
      </c>
      <c r="K310" s="30">
        <v>9076.74</v>
      </c>
    </row>
    <row r="311" spans="2:11" s="23" customFormat="1" x14ac:dyDescent="0.2">
      <c r="B311" s="34" t="s">
        <v>22</v>
      </c>
      <c r="C311" s="35" t="s">
        <v>528</v>
      </c>
      <c r="D311" s="35" t="s">
        <v>529</v>
      </c>
      <c r="E311" s="58" t="s">
        <v>530</v>
      </c>
      <c r="F311" s="61" t="s">
        <v>533</v>
      </c>
      <c r="G311" s="28" t="s">
        <v>31</v>
      </c>
      <c r="H311" s="29" t="s">
        <v>26</v>
      </c>
      <c r="I311" s="43" t="s">
        <v>29</v>
      </c>
      <c r="J311" s="37">
        <v>41639</v>
      </c>
      <c r="K311" s="30">
        <v>28073</v>
      </c>
    </row>
    <row r="312" spans="2:11" s="23" customFormat="1" ht="28.5" x14ac:dyDescent="0.2">
      <c r="B312" s="44" t="s">
        <v>534</v>
      </c>
      <c r="C312" s="39" t="s">
        <v>528</v>
      </c>
      <c r="D312" s="39" t="s">
        <v>529</v>
      </c>
      <c r="E312" s="38" t="s">
        <v>530</v>
      </c>
      <c r="F312" s="39" t="s">
        <v>535</v>
      </c>
      <c r="G312" s="39" t="s">
        <v>536</v>
      </c>
      <c r="H312" s="45" t="s">
        <v>19</v>
      </c>
      <c r="I312" s="45" t="s">
        <v>29</v>
      </c>
      <c r="J312" s="37">
        <v>41698</v>
      </c>
      <c r="K312" s="30">
        <v>46500</v>
      </c>
    </row>
    <row r="313" spans="2:11" s="23" customFormat="1" x14ac:dyDescent="0.2">
      <c r="B313" s="46" t="s">
        <v>22</v>
      </c>
      <c r="C313" s="39" t="s">
        <v>528</v>
      </c>
      <c r="D313" s="39" t="s">
        <v>529</v>
      </c>
      <c r="E313" s="38" t="s">
        <v>530</v>
      </c>
      <c r="F313" s="39" t="s">
        <v>533</v>
      </c>
      <c r="G313" s="39" t="s">
        <v>36</v>
      </c>
      <c r="H313" s="45" t="s">
        <v>26</v>
      </c>
      <c r="I313" s="45" t="s">
        <v>29</v>
      </c>
      <c r="J313" s="37">
        <v>41729</v>
      </c>
      <c r="K313" s="30">
        <v>60695.68</v>
      </c>
    </row>
    <row r="314" spans="2:11" s="23" customFormat="1" x14ac:dyDescent="0.2">
      <c r="B314" s="54" t="s">
        <v>22</v>
      </c>
      <c r="C314" s="35" t="s">
        <v>528</v>
      </c>
      <c r="D314" s="35" t="s">
        <v>529</v>
      </c>
      <c r="E314" s="34" t="s">
        <v>530</v>
      </c>
      <c r="F314" s="55" t="s">
        <v>533</v>
      </c>
      <c r="G314" s="61" t="s">
        <v>37</v>
      </c>
      <c r="H314" s="105" t="s">
        <v>26</v>
      </c>
      <c r="I314" s="28" t="s">
        <v>29</v>
      </c>
      <c r="J314" s="37">
        <v>41820</v>
      </c>
      <c r="K314" s="30">
        <v>49203</v>
      </c>
    </row>
    <row r="315" spans="2:11" s="23" customFormat="1" x14ac:dyDescent="0.2">
      <c r="B315" s="34">
        <v>14079</v>
      </c>
      <c r="C315" s="35" t="s">
        <v>537</v>
      </c>
      <c r="D315" s="35" t="s">
        <v>538</v>
      </c>
      <c r="E315" s="58" t="s">
        <v>530</v>
      </c>
      <c r="F315" s="61" t="s">
        <v>56</v>
      </c>
      <c r="G315" s="28" t="s">
        <v>539</v>
      </c>
      <c r="H315" s="29" t="s">
        <v>19</v>
      </c>
      <c r="I315" s="43" t="s">
        <v>29</v>
      </c>
      <c r="J315" s="37">
        <v>41597</v>
      </c>
      <c r="K315" s="30">
        <v>15291</v>
      </c>
    </row>
    <row r="316" spans="2:11" s="23" customFormat="1" x14ac:dyDescent="0.2">
      <c r="B316" s="34">
        <v>14080</v>
      </c>
      <c r="C316" s="35" t="s">
        <v>537</v>
      </c>
      <c r="D316" s="35" t="s">
        <v>538</v>
      </c>
      <c r="E316" s="58" t="s">
        <v>530</v>
      </c>
      <c r="F316" s="61" t="s">
        <v>56</v>
      </c>
      <c r="G316" s="28" t="s">
        <v>540</v>
      </c>
      <c r="H316" s="29" t="s">
        <v>19</v>
      </c>
      <c r="I316" s="43" t="s">
        <v>29</v>
      </c>
      <c r="J316" s="37">
        <v>41597</v>
      </c>
      <c r="K316" s="30">
        <v>93498</v>
      </c>
    </row>
    <row r="317" spans="2:11" s="23" customFormat="1" x14ac:dyDescent="0.2">
      <c r="B317" s="54" t="s">
        <v>541</v>
      </c>
      <c r="C317" s="35" t="s">
        <v>542</v>
      </c>
      <c r="D317" s="35" t="s">
        <v>538</v>
      </c>
      <c r="E317" s="34" t="s">
        <v>530</v>
      </c>
      <c r="F317" s="55" t="s">
        <v>543</v>
      </c>
      <c r="G317" s="61" t="s">
        <v>544</v>
      </c>
      <c r="H317" s="60" t="s">
        <v>47</v>
      </c>
      <c r="I317" s="43" t="s">
        <v>29</v>
      </c>
      <c r="J317" s="37">
        <v>41603</v>
      </c>
      <c r="K317" s="30">
        <v>325710</v>
      </c>
    </row>
    <row r="318" spans="2:11" s="23" customFormat="1" x14ac:dyDescent="0.2">
      <c r="B318" s="34">
        <v>14083</v>
      </c>
      <c r="C318" s="35" t="s">
        <v>542</v>
      </c>
      <c r="D318" s="35" t="s">
        <v>538</v>
      </c>
      <c r="E318" s="58" t="s">
        <v>530</v>
      </c>
      <c r="F318" s="61" t="s">
        <v>543</v>
      </c>
      <c r="G318" s="28" t="s">
        <v>545</v>
      </c>
      <c r="H318" s="29" t="s">
        <v>47</v>
      </c>
      <c r="I318" s="43" t="s">
        <v>29</v>
      </c>
      <c r="J318" s="37">
        <v>41603</v>
      </c>
      <c r="K318" s="30">
        <v>6592</v>
      </c>
    </row>
    <row r="319" spans="2:11" s="23" customFormat="1" x14ac:dyDescent="0.2">
      <c r="B319" s="123">
        <v>14084</v>
      </c>
      <c r="C319" s="108" t="s">
        <v>542</v>
      </c>
      <c r="D319" s="28" t="s">
        <v>538</v>
      </c>
      <c r="E319" s="72" t="s">
        <v>530</v>
      </c>
      <c r="F319" s="26" t="s">
        <v>543</v>
      </c>
      <c r="G319" s="71" t="s">
        <v>546</v>
      </c>
      <c r="H319" s="29" t="s">
        <v>47</v>
      </c>
      <c r="I319" s="43" t="s">
        <v>29</v>
      </c>
      <c r="J319" s="37">
        <v>41603</v>
      </c>
      <c r="K319" s="30">
        <v>57708</v>
      </c>
    </row>
    <row r="320" spans="2:11" s="23" customFormat="1" x14ac:dyDescent="0.2">
      <c r="B320" s="123">
        <v>14085</v>
      </c>
      <c r="C320" s="57" t="s">
        <v>542</v>
      </c>
      <c r="D320" s="26" t="s">
        <v>538</v>
      </c>
      <c r="E320" s="27" t="s">
        <v>530</v>
      </c>
      <c r="F320" s="28" t="s">
        <v>543</v>
      </c>
      <c r="G320" s="28" t="s">
        <v>547</v>
      </c>
      <c r="H320" s="29" t="s">
        <v>47</v>
      </c>
      <c r="I320" s="43" t="s">
        <v>29</v>
      </c>
      <c r="J320" s="37">
        <v>41603</v>
      </c>
      <c r="K320" s="30">
        <v>20414</v>
      </c>
    </row>
    <row r="321" spans="2:11" s="23" customFormat="1" x14ac:dyDescent="0.2">
      <c r="B321" s="34">
        <v>14082</v>
      </c>
      <c r="C321" s="55" t="s">
        <v>537</v>
      </c>
      <c r="D321" s="61" t="s">
        <v>538</v>
      </c>
      <c r="E321" s="67" t="s">
        <v>530</v>
      </c>
      <c r="F321" s="25" t="s">
        <v>543</v>
      </c>
      <c r="G321" s="26" t="s">
        <v>544</v>
      </c>
      <c r="H321" s="29" t="s">
        <v>47</v>
      </c>
      <c r="I321" s="43" t="s">
        <v>29</v>
      </c>
      <c r="J321" s="37">
        <v>41603</v>
      </c>
      <c r="K321" s="30">
        <v>325711</v>
      </c>
    </row>
    <row r="322" spans="2:11" s="23" customFormat="1" x14ac:dyDescent="0.2">
      <c r="B322" s="34">
        <v>14083</v>
      </c>
      <c r="C322" s="35" t="s">
        <v>537</v>
      </c>
      <c r="D322" s="35" t="s">
        <v>538</v>
      </c>
      <c r="E322" s="58" t="s">
        <v>530</v>
      </c>
      <c r="F322" s="61" t="s">
        <v>543</v>
      </c>
      <c r="G322" s="28" t="s">
        <v>545</v>
      </c>
      <c r="H322" s="29" t="s">
        <v>47</v>
      </c>
      <c r="I322" s="43" t="s">
        <v>29</v>
      </c>
      <c r="J322" s="37">
        <v>41603</v>
      </c>
      <c r="K322" s="30">
        <v>6592</v>
      </c>
    </row>
    <row r="323" spans="2:11" s="23" customFormat="1" x14ac:dyDescent="0.2">
      <c r="B323" s="34">
        <v>14084</v>
      </c>
      <c r="C323" s="35" t="s">
        <v>537</v>
      </c>
      <c r="D323" s="35" t="s">
        <v>538</v>
      </c>
      <c r="E323" s="58" t="s">
        <v>530</v>
      </c>
      <c r="F323" s="61" t="s">
        <v>543</v>
      </c>
      <c r="G323" s="28" t="s">
        <v>546</v>
      </c>
      <c r="H323" s="29" t="s">
        <v>47</v>
      </c>
      <c r="I323" s="43" t="s">
        <v>29</v>
      </c>
      <c r="J323" s="37">
        <v>41603</v>
      </c>
      <c r="K323" s="30">
        <v>57709</v>
      </c>
    </row>
    <row r="324" spans="2:11" s="23" customFormat="1" x14ac:dyDescent="0.2">
      <c r="B324" s="56">
        <v>14085</v>
      </c>
      <c r="C324" s="57" t="s">
        <v>537</v>
      </c>
      <c r="D324" s="28" t="s">
        <v>538</v>
      </c>
      <c r="E324" s="27" t="s">
        <v>530</v>
      </c>
      <c r="F324" s="26" t="s">
        <v>543</v>
      </c>
      <c r="G324" s="28" t="s">
        <v>547</v>
      </c>
      <c r="H324" s="29" t="s">
        <v>47</v>
      </c>
      <c r="I324" s="43" t="s">
        <v>29</v>
      </c>
      <c r="J324" s="37">
        <v>41603</v>
      </c>
      <c r="K324" s="30">
        <v>20414</v>
      </c>
    </row>
    <row r="325" spans="2:11" s="23" customFormat="1" x14ac:dyDescent="0.2">
      <c r="B325" s="34">
        <v>14082</v>
      </c>
      <c r="C325" s="35" t="s">
        <v>542</v>
      </c>
      <c r="D325" s="35" t="s">
        <v>538</v>
      </c>
      <c r="E325" s="58" t="s">
        <v>530</v>
      </c>
      <c r="F325" s="61" t="s">
        <v>543</v>
      </c>
      <c r="G325" s="28" t="s">
        <v>544</v>
      </c>
      <c r="H325" s="29" t="s">
        <v>47</v>
      </c>
      <c r="I325" s="43" t="s">
        <v>29</v>
      </c>
      <c r="J325" s="37">
        <v>41738</v>
      </c>
      <c r="K325" s="30">
        <v>18310</v>
      </c>
    </row>
    <row r="326" spans="2:11" s="23" customFormat="1" x14ac:dyDescent="0.2">
      <c r="B326" s="34">
        <v>14084</v>
      </c>
      <c r="C326" s="35" t="s">
        <v>542</v>
      </c>
      <c r="D326" s="35" t="s">
        <v>538</v>
      </c>
      <c r="E326" s="58" t="s">
        <v>530</v>
      </c>
      <c r="F326" s="61" t="s">
        <v>543</v>
      </c>
      <c r="G326" s="28" t="s">
        <v>546</v>
      </c>
      <c r="H326" s="29" t="s">
        <v>47</v>
      </c>
      <c r="I326" s="43" t="s">
        <v>29</v>
      </c>
      <c r="J326" s="37">
        <v>41738</v>
      </c>
      <c r="K326" s="30">
        <v>3185</v>
      </c>
    </row>
    <row r="327" spans="2:11" s="23" customFormat="1" x14ac:dyDescent="0.2">
      <c r="B327" s="62">
        <v>14082</v>
      </c>
      <c r="C327" s="63" t="s">
        <v>537</v>
      </c>
      <c r="D327" s="110" t="s">
        <v>538</v>
      </c>
      <c r="E327" s="27" t="s">
        <v>530</v>
      </c>
      <c r="F327" s="26" t="s">
        <v>543</v>
      </c>
      <c r="G327" s="28" t="s">
        <v>544</v>
      </c>
      <c r="H327" s="29" t="s">
        <v>47</v>
      </c>
      <c r="I327" s="43" t="s">
        <v>29</v>
      </c>
      <c r="J327" s="37">
        <v>41738</v>
      </c>
      <c r="K327" s="30">
        <v>18310</v>
      </c>
    </row>
    <row r="328" spans="2:11" s="23" customFormat="1" x14ac:dyDescent="0.2">
      <c r="B328" s="34">
        <v>14084</v>
      </c>
      <c r="C328" s="35" t="s">
        <v>537</v>
      </c>
      <c r="D328" s="35" t="s">
        <v>538</v>
      </c>
      <c r="E328" s="58" t="s">
        <v>530</v>
      </c>
      <c r="F328" s="61" t="s">
        <v>543</v>
      </c>
      <c r="G328" s="28" t="s">
        <v>546</v>
      </c>
      <c r="H328" s="29" t="s">
        <v>47</v>
      </c>
      <c r="I328" s="43" t="s">
        <v>29</v>
      </c>
      <c r="J328" s="37">
        <v>41738</v>
      </c>
      <c r="K328" s="30">
        <v>3185</v>
      </c>
    </row>
    <row r="329" spans="2:11" s="23" customFormat="1" x14ac:dyDescent="0.2">
      <c r="B329" s="124">
        <v>11074</v>
      </c>
      <c r="C329" s="35" t="s">
        <v>548</v>
      </c>
      <c r="D329" s="35" t="s">
        <v>549</v>
      </c>
      <c r="E329" s="34" t="s">
        <v>530</v>
      </c>
      <c r="F329" s="35" t="s">
        <v>550</v>
      </c>
      <c r="G329" s="35" t="s">
        <v>551</v>
      </c>
      <c r="H329" s="36" t="s">
        <v>552</v>
      </c>
      <c r="I329" s="36" t="s">
        <v>48</v>
      </c>
      <c r="J329" s="37">
        <v>41508</v>
      </c>
      <c r="K329" s="30">
        <v>2780.2550000000001</v>
      </c>
    </row>
    <row r="330" spans="2:11" s="23" customFormat="1" x14ac:dyDescent="0.2">
      <c r="B330" s="124">
        <v>11074</v>
      </c>
      <c r="C330" s="35" t="s">
        <v>553</v>
      </c>
      <c r="D330" s="35" t="s">
        <v>549</v>
      </c>
      <c r="E330" s="34" t="s">
        <v>530</v>
      </c>
      <c r="F330" s="35" t="s">
        <v>550</v>
      </c>
      <c r="G330" s="35" t="s">
        <v>551</v>
      </c>
      <c r="H330" s="36" t="s">
        <v>552</v>
      </c>
      <c r="I330" s="36" t="s">
        <v>48</v>
      </c>
      <c r="J330" s="37">
        <v>41508</v>
      </c>
      <c r="K330" s="30">
        <v>2780.2550000000001</v>
      </c>
    </row>
    <row r="331" spans="2:11" s="23" customFormat="1" x14ac:dyDescent="0.2">
      <c r="B331" s="34" t="s">
        <v>22</v>
      </c>
      <c r="C331" s="35" t="s">
        <v>548</v>
      </c>
      <c r="D331" s="35" t="s">
        <v>549</v>
      </c>
      <c r="E331" s="34" t="s">
        <v>530</v>
      </c>
      <c r="F331" s="35" t="s">
        <v>26</v>
      </c>
      <c r="G331" s="35" t="s">
        <v>27</v>
      </c>
      <c r="H331" s="36" t="s">
        <v>28</v>
      </c>
      <c r="I331" s="36" t="s">
        <v>29</v>
      </c>
      <c r="J331" s="37">
        <v>41547</v>
      </c>
      <c r="K331" s="30">
        <v>23294.929999999997</v>
      </c>
    </row>
    <row r="332" spans="2:11" s="23" customFormat="1" x14ac:dyDescent="0.2">
      <c r="B332" s="54" t="s">
        <v>22</v>
      </c>
      <c r="C332" s="35" t="s">
        <v>548</v>
      </c>
      <c r="D332" s="35" t="s">
        <v>549</v>
      </c>
      <c r="E332" s="34" t="s">
        <v>530</v>
      </c>
      <c r="F332" s="55" t="s">
        <v>554</v>
      </c>
      <c r="G332" s="61" t="s">
        <v>31</v>
      </c>
      <c r="H332" s="60" t="s">
        <v>26</v>
      </c>
      <c r="I332" s="43" t="s">
        <v>29</v>
      </c>
      <c r="J332" s="37">
        <v>41639</v>
      </c>
      <c r="K332" s="30">
        <v>11263</v>
      </c>
    </row>
    <row r="333" spans="2:11" s="23" customFormat="1" x14ac:dyDescent="0.2">
      <c r="B333" s="46" t="s">
        <v>22</v>
      </c>
      <c r="C333" s="39" t="s">
        <v>548</v>
      </c>
      <c r="D333" s="39" t="s">
        <v>549</v>
      </c>
      <c r="E333" s="38" t="s">
        <v>530</v>
      </c>
      <c r="F333" s="39" t="s">
        <v>554</v>
      </c>
      <c r="G333" s="39" t="s">
        <v>36</v>
      </c>
      <c r="H333" s="45" t="s">
        <v>26</v>
      </c>
      <c r="I333" s="45" t="s">
        <v>29</v>
      </c>
      <c r="J333" s="37">
        <v>41729</v>
      </c>
      <c r="K333" s="30">
        <v>7201.7100000000009</v>
      </c>
    </row>
    <row r="334" spans="2:11" s="23" customFormat="1" x14ac:dyDescent="0.2">
      <c r="B334" s="34">
        <v>12044</v>
      </c>
      <c r="C334" s="35" t="s">
        <v>555</v>
      </c>
      <c r="D334" s="35" t="s">
        <v>549</v>
      </c>
      <c r="E334" s="58" t="s">
        <v>530</v>
      </c>
      <c r="F334" s="61" t="s">
        <v>387</v>
      </c>
      <c r="G334" s="28" t="s">
        <v>425</v>
      </c>
      <c r="H334" s="29" t="s">
        <v>35</v>
      </c>
      <c r="I334" s="43" t="s">
        <v>48</v>
      </c>
      <c r="J334" s="37">
        <v>41759</v>
      </c>
      <c r="K334" s="30">
        <v>79918</v>
      </c>
    </row>
    <row r="335" spans="2:11" s="23" customFormat="1" x14ac:dyDescent="0.2">
      <c r="B335" s="125" t="s">
        <v>556</v>
      </c>
      <c r="C335" s="126" t="s">
        <v>557</v>
      </c>
      <c r="D335" s="63" t="s">
        <v>549</v>
      </c>
      <c r="E335" s="127" t="s">
        <v>530</v>
      </c>
      <c r="F335" s="57" t="s">
        <v>558</v>
      </c>
      <c r="G335" s="26" t="s">
        <v>559</v>
      </c>
      <c r="H335" s="57" t="s">
        <v>78</v>
      </c>
      <c r="I335" s="26" t="s">
        <v>48</v>
      </c>
      <c r="J335" s="37">
        <v>41794</v>
      </c>
      <c r="K335" s="30">
        <v>2250</v>
      </c>
    </row>
    <row r="336" spans="2:11" s="23" customFormat="1" x14ac:dyDescent="0.2">
      <c r="B336" s="34">
        <v>14186</v>
      </c>
      <c r="C336" s="35" t="s">
        <v>548</v>
      </c>
      <c r="D336" s="35" t="s">
        <v>549</v>
      </c>
      <c r="E336" s="58" t="s">
        <v>530</v>
      </c>
      <c r="F336" s="61" t="s">
        <v>558</v>
      </c>
      <c r="G336" s="28" t="s">
        <v>559</v>
      </c>
      <c r="H336" s="25" t="s">
        <v>78</v>
      </c>
      <c r="I336" s="26" t="s">
        <v>48</v>
      </c>
      <c r="J336" s="37">
        <v>41794</v>
      </c>
      <c r="K336" s="30">
        <v>250</v>
      </c>
    </row>
    <row r="337" spans="2:11" s="23" customFormat="1" x14ac:dyDescent="0.2">
      <c r="B337" s="54" t="s">
        <v>22</v>
      </c>
      <c r="C337" s="35" t="s">
        <v>548</v>
      </c>
      <c r="D337" s="35" t="s">
        <v>549</v>
      </c>
      <c r="E337" s="34" t="s">
        <v>530</v>
      </c>
      <c r="F337" s="35" t="s">
        <v>554</v>
      </c>
      <c r="G337" s="35" t="s">
        <v>37</v>
      </c>
      <c r="H337" s="55" t="s">
        <v>26</v>
      </c>
      <c r="I337" s="61" t="s">
        <v>29</v>
      </c>
      <c r="J337" s="37">
        <v>41820</v>
      </c>
      <c r="K337" s="30">
        <v>21552</v>
      </c>
    </row>
    <row r="338" spans="2:11" s="23" customFormat="1" x14ac:dyDescent="0.2">
      <c r="B338" s="54" t="s">
        <v>560</v>
      </c>
      <c r="C338" s="35" t="s">
        <v>561</v>
      </c>
      <c r="D338" s="35" t="s">
        <v>562</v>
      </c>
      <c r="E338" s="34" t="s">
        <v>530</v>
      </c>
      <c r="F338" s="35" t="s">
        <v>563</v>
      </c>
      <c r="G338" s="35" t="s">
        <v>564</v>
      </c>
      <c r="H338" s="36" t="s">
        <v>78</v>
      </c>
      <c r="I338" s="36" t="s">
        <v>48</v>
      </c>
      <c r="J338" s="37">
        <v>41478</v>
      </c>
      <c r="K338" s="30">
        <v>12000</v>
      </c>
    </row>
    <row r="339" spans="2:11" s="23" customFormat="1" x14ac:dyDescent="0.2">
      <c r="B339" s="54" t="s">
        <v>565</v>
      </c>
      <c r="C339" s="35" t="s">
        <v>561</v>
      </c>
      <c r="D339" s="35" t="s">
        <v>562</v>
      </c>
      <c r="E339" s="34" t="s">
        <v>530</v>
      </c>
      <c r="F339" s="35" t="s">
        <v>563</v>
      </c>
      <c r="G339" s="35" t="s">
        <v>566</v>
      </c>
      <c r="H339" s="36" t="s">
        <v>78</v>
      </c>
      <c r="I339" s="36" t="s">
        <v>48</v>
      </c>
      <c r="J339" s="37">
        <v>41515</v>
      </c>
      <c r="K339" s="30">
        <v>15000</v>
      </c>
    </row>
    <row r="340" spans="2:11" s="23" customFormat="1" x14ac:dyDescent="0.2">
      <c r="B340" s="54" t="s">
        <v>567</v>
      </c>
      <c r="C340" s="35" t="s">
        <v>561</v>
      </c>
      <c r="D340" s="35" t="s">
        <v>562</v>
      </c>
      <c r="E340" s="34" t="s">
        <v>530</v>
      </c>
      <c r="F340" s="35" t="s">
        <v>568</v>
      </c>
      <c r="G340" s="35" t="s">
        <v>569</v>
      </c>
      <c r="H340" s="36" t="s">
        <v>78</v>
      </c>
      <c r="I340" s="36" t="s">
        <v>48</v>
      </c>
      <c r="J340" s="37">
        <v>41515</v>
      </c>
      <c r="K340" s="30">
        <v>10120.219999999999</v>
      </c>
    </row>
    <row r="341" spans="2:11" s="23" customFormat="1" x14ac:dyDescent="0.2">
      <c r="B341" s="54" t="s">
        <v>570</v>
      </c>
      <c r="C341" s="35" t="s">
        <v>561</v>
      </c>
      <c r="D341" s="35" t="s">
        <v>562</v>
      </c>
      <c r="E341" s="34" t="s">
        <v>530</v>
      </c>
      <c r="F341" s="35" t="s">
        <v>571</v>
      </c>
      <c r="G341" s="35" t="s">
        <v>572</v>
      </c>
      <c r="H341" s="36" t="s">
        <v>78</v>
      </c>
      <c r="I341" s="36" t="s">
        <v>48</v>
      </c>
      <c r="J341" s="37">
        <v>41515</v>
      </c>
      <c r="K341" s="30">
        <v>10526.54</v>
      </c>
    </row>
    <row r="342" spans="2:11" s="23" customFormat="1" x14ac:dyDescent="0.2">
      <c r="B342" s="54" t="s">
        <v>573</v>
      </c>
      <c r="C342" s="35" t="s">
        <v>561</v>
      </c>
      <c r="D342" s="35" t="s">
        <v>562</v>
      </c>
      <c r="E342" s="34" t="s">
        <v>530</v>
      </c>
      <c r="F342" s="35" t="s">
        <v>571</v>
      </c>
      <c r="G342" s="35" t="s">
        <v>574</v>
      </c>
      <c r="H342" s="36" t="s">
        <v>78</v>
      </c>
      <c r="I342" s="36" t="s">
        <v>48</v>
      </c>
      <c r="J342" s="37">
        <v>41515</v>
      </c>
      <c r="K342" s="30">
        <v>9457.4599999999991</v>
      </c>
    </row>
    <row r="343" spans="2:11" s="23" customFormat="1" ht="28.5" x14ac:dyDescent="0.2">
      <c r="B343" s="54" t="s">
        <v>575</v>
      </c>
      <c r="C343" s="35" t="s">
        <v>561</v>
      </c>
      <c r="D343" s="35" t="s">
        <v>562</v>
      </c>
      <c r="E343" s="34" t="s">
        <v>530</v>
      </c>
      <c r="F343" s="35" t="s">
        <v>576</v>
      </c>
      <c r="G343" s="35" t="s">
        <v>577</v>
      </c>
      <c r="H343" s="36" t="s">
        <v>78</v>
      </c>
      <c r="I343" s="36" t="s">
        <v>48</v>
      </c>
      <c r="J343" s="37">
        <v>41515</v>
      </c>
      <c r="K343" s="30">
        <v>8309.98</v>
      </c>
    </row>
    <row r="344" spans="2:11" s="23" customFormat="1" x14ac:dyDescent="0.2">
      <c r="B344" s="34" t="s">
        <v>22</v>
      </c>
      <c r="C344" s="35" t="s">
        <v>561</v>
      </c>
      <c r="D344" s="35" t="s">
        <v>562</v>
      </c>
      <c r="E344" s="34" t="s">
        <v>530</v>
      </c>
      <c r="F344" s="35" t="s">
        <v>26</v>
      </c>
      <c r="G344" s="35" t="s">
        <v>27</v>
      </c>
      <c r="H344" s="25" t="s">
        <v>28</v>
      </c>
      <c r="I344" s="36" t="s">
        <v>29</v>
      </c>
      <c r="J344" s="37">
        <v>41547</v>
      </c>
      <c r="K344" s="30">
        <v>28925.06</v>
      </c>
    </row>
    <row r="345" spans="2:11" s="23" customFormat="1" x14ac:dyDescent="0.2">
      <c r="B345" s="54" t="s">
        <v>565</v>
      </c>
      <c r="C345" s="35" t="s">
        <v>561</v>
      </c>
      <c r="D345" s="35" t="s">
        <v>562</v>
      </c>
      <c r="E345" s="34" t="s">
        <v>530</v>
      </c>
      <c r="F345" s="55" t="s">
        <v>563</v>
      </c>
      <c r="G345" s="61" t="s">
        <v>566</v>
      </c>
      <c r="H345" s="25" t="s">
        <v>78</v>
      </c>
      <c r="I345" s="43" t="s">
        <v>48</v>
      </c>
      <c r="J345" s="37">
        <v>41554</v>
      </c>
      <c r="K345" s="30">
        <v>60000</v>
      </c>
    </row>
    <row r="346" spans="2:11" s="23" customFormat="1" ht="28.5" x14ac:dyDescent="0.2">
      <c r="B346" s="125" t="s">
        <v>578</v>
      </c>
      <c r="C346" s="128" t="s">
        <v>561</v>
      </c>
      <c r="D346" s="63" t="s">
        <v>562</v>
      </c>
      <c r="E346" s="129" t="s">
        <v>530</v>
      </c>
      <c r="F346" s="57" t="s">
        <v>579</v>
      </c>
      <c r="G346" s="26" t="s">
        <v>580</v>
      </c>
      <c r="H346" s="25" t="s">
        <v>78</v>
      </c>
      <c r="I346" s="43" t="s">
        <v>48</v>
      </c>
      <c r="J346" s="37">
        <v>41563</v>
      </c>
      <c r="K346" s="30">
        <v>52447</v>
      </c>
    </row>
    <row r="347" spans="2:11" s="23" customFormat="1" x14ac:dyDescent="0.2">
      <c r="B347" s="54" t="s">
        <v>22</v>
      </c>
      <c r="C347" s="35" t="s">
        <v>561</v>
      </c>
      <c r="D347" s="35" t="s">
        <v>562</v>
      </c>
      <c r="E347" s="34" t="s">
        <v>530</v>
      </c>
      <c r="F347" s="55" t="s">
        <v>581</v>
      </c>
      <c r="G347" s="61" t="s">
        <v>31</v>
      </c>
      <c r="H347" s="25" t="s">
        <v>26</v>
      </c>
      <c r="I347" s="43" t="s">
        <v>29</v>
      </c>
      <c r="J347" s="37">
        <v>41639</v>
      </c>
      <c r="K347" s="30">
        <v>10673</v>
      </c>
    </row>
    <row r="348" spans="2:11" s="23" customFormat="1" ht="28.5" x14ac:dyDescent="0.2">
      <c r="B348" s="44" t="s">
        <v>582</v>
      </c>
      <c r="C348" s="39" t="s">
        <v>561</v>
      </c>
      <c r="D348" s="39" t="s">
        <v>562</v>
      </c>
      <c r="E348" s="38" t="s">
        <v>530</v>
      </c>
      <c r="F348" s="39" t="s">
        <v>583</v>
      </c>
      <c r="G348" s="39" t="s">
        <v>584</v>
      </c>
      <c r="H348" s="25" t="s">
        <v>78</v>
      </c>
      <c r="I348" s="45" t="s">
        <v>48</v>
      </c>
      <c r="J348" s="37">
        <v>41673</v>
      </c>
      <c r="K348" s="30">
        <v>70004.42</v>
      </c>
    </row>
    <row r="349" spans="2:11" s="23" customFormat="1" x14ac:dyDescent="0.2">
      <c r="B349" s="44" t="s">
        <v>585</v>
      </c>
      <c r="C349" s="39" t="s">
        <v>561</v>
      </c>
      <c r="D349" s="39" t="s">
        <v>562</v>
      </c>
      <c r="E349" s="38" t="s">
        <v>530</v>
      </c>
      <c r="F349" s="39" t="s">
        <v>563</v>
      </c>
      <c r="G349" s="39" t="s">
        <v>586</v>
      </c>
      <c r="H349" s="25" t="s">
        <v>78</v>
      </c>
      <c r="I349" s="45" t="s">
        <v>48</v>
      </c>
      <c r="J349" s="37">
        <v>41674</v>
      </c>
      <c r="K349" s="30">
        <v>45000</v>
      </c>
    </row>
    <row r="350" spans="2:11" s="23" customFormat="1" ht="28.5" x14ac:dyDescent="0.2">
      <c r="B350" s="44" t="s">
        <v>587</v>
      </c>
      <c r="C350" s="39" t="s">
        <v>561</v>
      </c>
      <c r="D350" s="39" t="s">
        <v>562</v>
      </c>
      <c r="E350" s="38" t="s">
        <v>530</v>
      </c>
      <c r="F350" s="39" t="s">
        <v>571</v>
      </c>
      <c r="G350" s="39" t="s">
        <v>588</v>
      </c>
      <c r="H350" s="25" t="s">
        <v>78</v>
      </c>
      <c r="I350" s="45" t="s">
        <v>48</v>
      </c>
      <c r="J350" s="37">
        <v>41681</v>
      </c>
      <c r="K350" s="30">
        <v>21227.88</v>
      </c>
    </row>
    <row r="351" spans="2:11" s="23" customFormat="1" x14ac:dyDescent="0.2">
      <c r="B351" s="46">
        <v>14124</v>
      </c>
      <c r="C351" s="39" t="s">
        <v>561</v>
      </c>
      <c r="D351" s="39" t="s">
        <v>562</v>
      </c>
      <c r="E351" s="38" t="s">
        <v>530</v>
      </c>
      <c r="F351" s="39" t="s">
        <v>571</v>
      </c>
      <c r="G351" s="39" t="s">
        <v>589</v>
      </c>
      <c r="H351" s="25" t="s">
        <v>78</v>
      </c>
      <c r="I351" s="45" t="s">
        <v>48</v>
      </c>
      <c r="J351" s="37">
        <v>41681</v>
      </c>
      <c r="K351" s="30">
        <v>43596.38</v>
      </c>
    </row>
    <row r="352" spans="2:11" s="23" customFormat="1" x14ac:dyDescent="0.2">
      <c r="B352" s="46" t="s">
        <v>22</v>
      </c>
      <c r="C352" s="39" t="s">
        <v>561</v>
      </c>
      <c r="D352" s="39" t="s">
        <v>562</v>
      </c>
      <c r="E352" s="38" t="s">
        <v>530</v>
      </c>
      <c r="F352" s="39" t="s">
        <v>581</v>
      </c>
      <c r="G352" s="39" t="s">
        <v>36</v>
      </c>
      <c r="H352" s="25" t="s">
        <v>26</v>
      </c>
      <c r="I352" s="45" t="s">
        <v>29</v>
      </c>
      <c r="J352" s="37">
        <v>41729</v>
      </c>
      <c r="K352" s="30">
        <v>2905.6400000000003</v>
      </c>
    </row>
    <row r="353" spans="2:11" s="23" customFormat="1" ht="28.5" x14ac:dyDescent="0.2">
      <c r="B353" s="46">
        <v>14165</v>
      </c>
      <c r="C353" s="39" t="s">
        <v>561</v>
      </c>
      <c r="D353" s="39" t="s">
        <v>562</v>
      </c>
      <c r="E353" s="38" t="s">
        <v>530</v>
      </c>
      <c r="F353" s="39" t="s">
        <v>571</v>
      </c>
      <c r="G353" s="39" t="s">
        <v>590</v>
      </c>
      <c r="H353" s="25" t="s">
        <v>78</v>
      </c>
      <c r="I353" s="41" t="s">
        <v>48</v>
      </c>
      <c r="J353" s="37">
        <v>41733</v>
      </c>
      <c r="K353" s="30">
        <v>40395</v>
      </c>
    </row>
    <row r="354" spans="2:11" s="23" customFormat="1" ht="28.5" x14ac:dyDescent="0.2">
      <c r="B354" s="130">
        <v>14114</v>
      </c>
      <c r="C354" s="26" t="s">
        <v>561</v>
      </c>
      <c r="D354" s="71" t="s">
        <v>562</v>
      </c>
      <c r="E354" s="72" t="s">
        <v>530</v>
      </c>
      <c r="F354" s="26" t="s">
        <v>591</v>
      </c>
      <c r="G354" s="28" t="s">
        <v>592</v>
      </c>
      <c r="H354" s="25" t="s">
        <v>78</v>
      </c>
      <c r="I354" s="43" t="s">
        <v>48</v>
      </c>
      <c r="J354" s="37">
        <v>41754</v>
      </c>
      <c r="K354" s="30">
        <v>7025</v>
      </c>
    </row>
    <row r="355" spans="2:11" s="23" customFormat="1" ht="28.5" x14ac:dyDescent="0.2">
      <c r="B355" s="34">
        <v>14176</v>
      </c>
      <c r="C355" s="35" t="s">
        <v>561</v>
      </c>
      <c r="D355" s="35" t="s">
        <v>562</v>
      </c>
      <c r="E355" s="58" t="s">
        <v>530</v>
      </c>
      <c r="F355" s="61" t="s">
        <v>563</v>
      </c>
      <c r="G355" s="28" t="s">
        <v>593</v>
      </c>
      <c r="H355" s="25" t="s">
        <v>78</v>
      </c>
      <c r="I355" s="43" t="s">
        <v>48</v>
      </c>
      <c r="J355" s="37">
        <v>41774</v>
      </c>
      <c r="K355" s="30">
        <v>49065</v>
      </c>
    </row>
    <row r="356" spans="2:11" s="23" customFormat="1" ht="28.5" x14ac:dyDescent="0.2">
      <c r="B356" s="34">
        <v>14034</v>
      </c>
      <c r="C356" s="55" t="s">
        <v>561</v>
      </c>
      <c r="D356" s="61" t="s">
        <v>562</v>
      </c>
      <c r="E356" s="27" t="s">
        <v>530</v>
      </c>
      <c r="F356" s="28" t="s">
        <v>594</v>
      </c>
      <c r="G356" s="28" t="s">
        <v>580</v>
      </c>
      <c r="H356" s="25" t="s">
        <v>78</v>
      </c>
      <c r="I356" s="26" t="s">
        <v>48</v>
      </c>
      <c r="J356" s="37">
        <v>41801</v>
      </c>
      <c r="K356" s="30">
        <v>5518</v>
      </c>
    </row>
    <row r="357" spans="2:11" s="23" customFormat="1" ht="28.5" x14ac:dyDescent="0.2">
      <c r="B357" s="54" t="s">
        <v>595</v>
      </c>
      <c r="C357" s="35" t="s">
        <v>561</v>
      </c>
      <c r="D357" s="35" t="s">
        <v>562</v>
      </c>
      <c r="E357" s="34" t="s">
        <v>530</v>
      </c>
      <c r="F357" s="55" t="s">
        <v>150</v>
      </c>
      <c r="G357" s="61" t="s">
        <v>596</v>
      </c>
      <c r="H357" s="57" t="s">
        <v>35</v>
      </c>
      <c r="I357" s="26" t="s">
        <v>48</v>
      </c>
      <c r="J357" s="37">
        <v>41813</v>
      </c>
      <c r="K357" s="30">
        <v>421500</v>
      </c>
    </row>
    <row r="358" spans="2:11" s="23" customFormat="1" x14ac:dyDescent="0.2">
      <c r="B358" s="54" t="s">
        <v>22</v>
      </c>
      <c r="C358" s="35" t="s">
        <v>561</v>
      </c>
      <c r="D358" s="35" t="s">
        <v>562</v>
      </c>
      <c r="E358" s="34" t="s">
        <v>530</v>
      </c>
      <c r="F358" s="35" t="s">
        <v>581</v>
      </c>
      <c r="G358" s="35" t="s">
        <v>37</v>
      </c>
      <c r="H358" s="55" t="s">
        <v>26</v>
      </c>
      <c r="I358" s="61" t="s">
        <v>29</v>
      </c>
      <c r="J358" s="37">
        <v>41820</v>
      </c>
      <c r="K358" s="30">
        <v>17009</v>
      </c>
    </row>
    <row r="359" spans="2:11" s="23" customFormat="1" x14ac:dyDescent="0.2">
      <c r="B359" s="34" t="s">
        <v>22</v>
      </c>
      <c r="C359" s="39" t="s">
        <v>597</v>
      </c>
      <c r="D359" s="39" t="s">
        <v>598</v>
      </c>
      <c r="E359" s="38" t="s">
        <v>530</v>
      </c>
      <c r="F359" s="39" t="s">
        <v>599</v>
      </c>
      <c r="G359" s="39" t="s">
        <v>36</v>
      </c>
      <c r="H359" s="25" t="s">
        <v>26</v>
      </c>
      <c r="I359" s="45" t="s">
        <v>29</v>
      </c>
      <c r="J359" s="37">
        <v>41729</v>
      </c>
      <c r="K359" s="30">
        <v>163667</v>
      </c>
    </row>
    <row r="360" spans="2:11" s="23" customFormat="1" x14ac:dyDescent="0.2">
      <c r="B360" s="54" t="s">
        <v>22</v>
      </c>
      <c r="C360" s="35" t="s">
        <v>597</v>
      </c>
      <c r="D360" s="35" t="s">
        <v>598</v>
      </c>
      <c r="E360" s="34" t="s">
        <v>530</v>
      </c>
      <c r="F360" s="55" t="s">
        <v>599</v>
      </c>
      <c r="G360" s="61" t="s">
        <v>37</v>
      </c>
      <c r="H360" s="28" t="s">
        <v>26</v>
      </c>
      <c r="I360" s="28" t="s">
        <v>29</v>
      </c>
      <c r="J360" s="37">
        <v>41820</v>
      </c>
      <c r="K360" s="30">
        <v>18721</v>
      </c>
    </row>
    <row r="361" spans="2:11" s="23" customFormat="1" x14ac:dyDescent="0.2">
      <c r="B361" s="34" t="s">
        <v>22</v>
      </c>
      <c r="C361" s="63" t="s">
        <v>600</v>
      </c>
      <c r="D361" s="110" t="s">
        <v>601</v>
      </c>
      <c r="E361" s="27" t="s">
        <v>530</v>
      </c>
      <c r="F361" s="26" t="s">
        <v>26</v>
      </c>
      <c r="G361" s="28" t="s">
        <v>602</v>
      </c>
      <c r="H361" s="25" t="s">
        <v>78</v>
      </c>
      <c r="I361" s="43" t="s">
        <v>29</v>
      </c>
      <c r="J361" s="37">
        <v>41548</v>
      </c>
      <c r="K361" s="30">
        <v>120501</v>
      </c>
    </row>
    <row r="362" spans="2:11" s="23" customFormat="1" x14ac:dyDescent="0.2">
      <c r="B362" s="54" t="s">
        <v>603</v>
      </c>
      <c r="C362" s="35" t="s">
        <v>600</v>
      </c>
      <c r="D362" s="35" t="s">
        <v>601</v>
      </c>
      <c r="E362" s="34" t="s">
        <v>530</v>
      </c>
      <c r="F362" s="35" t="s">
        <v>604</v>
      </c>
      <c r="G362" s="35" t="s">
        <v>605</v>
      </c>
      <c r="H362" s="25" t="s">
        <v>19</v>
      </c>
      <c r="I362" s="30" t="s">
        <v>29</v>
      </c>
      <c r="J362" s="37">
        <v>41565</v>
      </c>
      <c r="K362" s="30">
        <v>100815</v>
      </c>
    </row>
    <row r="363" spans="2:11" s="23" customFormat="1" x14ac:dyDescent="0.2">
      <c r="B363" s="34" t="s">
        <v>22</v>
      </c>
      <c r="C363" s="35" t="s">
        <v>600</v>
      </c>
      <c r="D363" s="35" t="s">
        <v>601</v>
      </c>
      <c r="E363" s="58" t="s">
        <v>530</v>
      </c>
      <c r="F363" s="61" t="s">
        <v>26</v>
      </c>
      <c r="G363" s="28" t="s">
        <v>602</v>
      </c>
      <c r="H363" s="29" t="s">
        <v>78</v>
      </c>
      <c r="I363" s="43" t="s">
        <v>29</v>
      </c>
      <c r="J363" s="37">
        <v>41639</v>
      </c>
      <c r="K363" s="30">
        <v>94231</v>
      </c>
    </row>
    <row r="364" spans="2:11" s="23" customFormat="1" x14ac:dyDescent="0.2">
      <c r="B364" s="34" t="s">
        <v>22</v>
      </c>
      <c r="C364" s="39" t="s">
        <v>600</v>
      </c>
      <c r="D364" s="39" t="s">
        <v>601</v>
      </c>
      <c r="E364" s="38" t="s">
        <v>530</v>
      </c>
      <c r="F364" s="39" t="s">
        <v>26</v>
      </c>
      <c r="G364" s="39" t="s">
        <v>606</v>
      </c>
      <c r="H364" s="45" t="s">
        <v>78</v>
      </c>
      <c r="I364" s="45" t="s">
        <v>29</v>
      </c>
      <c r="J364" s="37">
        <v>41729</v>
      </c>
      <c r="K364" s="30">
        <v>72128</v>
      </c>
    </row>
    <row r="365" spans="2:11" s="23" customFormat="1" x14ac:dyDescent="0.2">
      <c r="B365" s="44" t="s">
        <v>607</v>
      </c>
      <c r="C365" s="39" t="s">
        <v>600</v>
      </c>
      <c r="D365" s="39" t="s">
        <v>601</v>
      </c>
      <c r="E365" s="38" t="s">
        <v>530</v>
      </c>
      <c r="F365" s="39" t="s">
        <v>607</v>
      </c>
      <c r="G365" s="39" t="s">
        <v>608</v>
      </c>
      <c r="H365" s="45" t="s">
        <v>78</v>
      </c>
      <c r="I365" s="45" t="s">
        <v>20</v>
      </c>
      <c r="J365" s="37">
        <v>41729</v>
      </c>
      <c r="K365" s="30">
        <v>20739</v>
      </c>
    </row>
    <row r="366" spans="2:11" s="23" customFormat="1" x14ac:dyDescent="0.2">
      <c r="B366" s="44" t="s">
        <v>607</v>
      </c>
      <c r="C366" s="39" t="s">
        <v>600</v>
      </c>
      <c r="D366" s="39" t="s">
        <v>601</v>
      </c>
      <c r="E366" s="38" t="s">
        <v>530</v>
      </c>
      <c r="F366" s="39" t="s">
        <v>607</v>
      </c>
      <c r="G366" s="39" t="s">
        <v>609</v>
      </c>
      <c r="H366" s="25" t="s">
        <v>78</v>
      </c>
      <c r="I366" s="45" t="s">
        <v>20</v>
      </c>
      <c r="J366" s="37">
        <v>41729</v>
      </c>
      <c r="K366" s="30">
        <v>17587</v>
      </c>
    </row>
    <row r="367" spans="2:11" s="23" customFormat="1" x14ac:dyDescent="0.2">
      <c r="B367" s="44" t="s">
        <v>607</v>
      </c>
      <c r="C367" s="39" t="s">
        <v>600</v>
      </c>
      <c r="D367" s="39" t="s">
        <v>601</v>
      </c>
      <c r="E367" s="38" t="s">
        <v>530</v>
      </c>
      <c r="F367" s="39" t="s">
        <v>607</v>
      </c>
      <c r="G367" s="39" t="s">
        <v>610</v>
      </c>
      <c r="H367" s="25" t="s">
        <v>78</v>
      </c>
      <c r="I367" s="45" t="s">
        <v>20</v>
      </c>
      <c r="J367" s="37">
        <v>41729</v>
      </c>
      <c r="K367" s="30">
        <v>25324</v>
      </c>
    </row>
    <row r="368" spans="2:11" s="23" customFormat="1" x14ac:dyDescent="0.2">
      <c r="B368" s="44" t="s">
        <v>603</v>
      </c>
      <c r="C368" s="39" t="s">
        <v>600</v>
      </c>
      <c r="D368" s="39" t="s">
        <v>601</v>
      </c>
      <c r="E368" s="38" t="s">
        <v>530</v>
      </c>
      <c r="F368" s="39" t="s">
        <v>604</v>
      </c>
      <c r="G368" s="39" t="s">
        <v>611</v>
      </c>
      <c r="H368" s="25" t="s">
        <v>19</v>
      </c>
      <c r="I368" s="41" t="s">
        <v>29</v>
      </c>
      <c r="J368" s="37">
        <v>41731</v>
      </c>
      <c r="K368" s="30">
        <v>41718</v>
      </c>
    </row>
    <row r="369" spans="2:11" s="23" customFormat="1" x14ac:dyDescent="0.2">
      <c r="B369" s="54" t="s">
        <v>22</v>
      </c>
      <c r="C369" s="35" t="s">
        <v>600</v>
      </c>
      <c r="D369" s="35" t="s">
        <v>601</v>
      </c>
      <c r="E369" s="34" t="s">
        <v>530</v>
      </c>
      <c r="F369" s="55" t="s">
        <v>26</v>
      </c>
      <c r="G369" s="61" t="s">
        <v>612</v>
      </c>
      <c r="H369" s="28" t="s">
        <v>78</v>
      </c>
      <c r="I369" s="28" t="s">
        <v>29</v>
      </c>
      <c r="J369" s="37">
        <v>41820</v>
      </c>
      <c r="K369" s="30">
        <v>143846</v>
      </c>
    </row>
    <row r="370" spans="2:11" s="23" customFormat="1" x14ac:dyDescent="0.2">
      <c r="B370" s="34" t="s">
        <v>22</v>
      </c>
      <c r="C370" s="35" t="s">
        <v>613</v>
      </c>
      <c r="D370" s="35" t="s">
        <v>614</v>
      </c>
      <c r="E370" s="34" t="s">
        <v>530</v>
      </c>
      <c r="F370" s="35" t="s">
        <v>26</v>
      </c>
      <c r="G370" s="35" t="s">
        <v>27</v>
      </c>
      <c r="H370" s="25" t="s">
        <v>28</v>
      </c>
      <c r="I370" s="36" t="s">
        <v>29</v>
      </c>
      <c r="J370" s="37">
        <v>41547</v>
      </c>
      <c r="K370" s="30">
        <v>135027.81</v>
      </c>
    </row>
    <row r="371" spans="2:11" s="23" customFormat="1" x14ac:dyDescent="0.2">
      <c r="B371" s="131" t="s">
        <v>22</v>
      </c>
      <c r="C371" s="132" t="s">
        <v>613</v>
      </c>
      <c r="D371" s="57" t="s">
        <v>614</v>
      </c>
      <c r="E371" s="67" t="s">
        <v>530</v>
      </c>
      <c r="F371" s="57" t="s">
        <v>615</v>
      </c>
      <c r="G371" s="26" t="s">
        <v>31</v>
      </c>
      <c r="H371" s="25" t="s">
        <v>26</v>
      </c>
      <c r="I371" s="43" t="s">
        <v>29</v>
      </c>
      <c r="J371" s="37">
        <v>41639</v>
      </c>
      <c r="K371" s="30">
        <v>70712</v>
      </c>
    </row>
    <row r="372" spans="2:11" s="23" customFormat="1" x14ac:dyDescent="0.2">
      <c r="B372" s="46" t="s">
        <v>22</v>
      </c>
      <c r="C372" s="39" t="s">
        <v>613</v>
      </c>
      <c r="D372" s="39" t="s">
        <v>614</v>
      </c>
      <c r="E372" s="38" t="s">
        <v>530</v>
      </c>
      <c r="F372" s="39" t="s">
        <v>615</v>
      </c>
      <c r="G372" s="39" t="s">
        <v>36</v>
      </c>
      <c r="H372" s="25" t="s">
        <v>26</v>
      </c>
      <c r="I372" s="45" t="s">
        <v>29</v>
      </c>
      <c r="J372" s="37">
        <v>41729</v>
      </c>
      <c r="K372" s="30">
        <v>102096</v>
      </c>
    </row>
    <row r="373" spans="2:11" s="23" customFormat="1" x14ac:dyDescent="0.2">
      <c r="B373" s="34" t="s">
        <v>22</v>
      </c>
      <c r="C373" s="35" t="s">
        <v>613</v>
      </c>
      <c r="D373" s="35" t="s">
        <v>614</v>
      </c>
      <c r="E373" s="58" t="s">
        <v>530</v>
      </c>
      <c r="F373" s="61" t="s">
        <v>615</v>
      </c>
      <c r="G373" s="28" t="s">
        <v>37</v>
      </c>
      <c r="H373" s="25" t="s">
        <v>26</v>
      </c>
      <c r="I373" s="26" t="s">
        <v>29</v>
      </c>
      <c r="J373" s="37">
        <v>41820</v>
      </c>
      <c r="K373" s="30">
        <v>107262</v>
      </c>
    </row>
    <row r="374" spans="2:11" s="23" customFormat="1" x14ac:dyDescent="0.2">
      <c r="B374" s="34" t="s">
        <v>22</v>
      </c>
      <c r="C374" s="35" t="s">
        <v>613</v>
      </c>
      <c r="D374" s="35" t="s">
        <v>616</v>
      </c>
      <c r="E374" s="34" t="s">
        <v>530</v>
      </c>
      <c r="F374" s="35" t="s">
        <v>26</v>
      </c>
      <c r="G374" s="35" t="s">
        <v>27</v>
      </c>
      <c r="H374" s="36" t="s">
        <v>28</v>
      </c>
      <c r="I374" s="36" t="s">
        <v>29</v>
      </c>
      <c r="J374" s="37">
        <v>41547</v>
      </c>
      <c r="K374" s="30">
        <v>3669</v>
      </c>
    </row>
    <row r="375" spans="2:11" s="23" customFormat="1" x14ac:dyDescent="0.2">
      <c r="B375" s="38">
        <v>12172</v>
      </c>
      <c r="C375" s="39" t="s">
        <v>613</v>
      </c>
      <c r="D375" s="39" t="s">
        <v>616</v>
      </c>
      <c r="E375" s="40" t="s">
        <v>530</v>
      </c>
      <c r="F375" s="68" t="s">
        <v>617</v>
      </c>
      <c r="G375" s="28" t="s">
        <v>618</v>
      </c>
      <c r="H375" s="25" t="s">
        <v>35</v>
      </c>
      <c r="I375" s="43" t="s">
        <v>51</v>
      </c>
      <c r="J375" s="37">
        <v>41550</v>
      </c>
      <c r="K375" s="30">
        <v>81213</v>
      </c>
    </row>
    <row r="376" spans="2:11" s="23" customFormat="1" x14ac:dyDescent="0.2">
      <c r="B376" s="34" t="s">
        <v>22</v>
      </c>
      <c r="C376" s="35" t="s">
        <v>613</v>
      </c>
      <c r="D376" s="35" t="s">
        <v>616</v>
      </c>
      <c r="E376" s="58" t="s">
        <v>530</v>
      </c>
      <c r="F376" s="61" t="s">
        <v>619</v>
      </c>
      <c r="G376" s="28" t="s">
        <v>31</v>
      </c>
      <c r="H376" s="29" t="s">
        <v>26</v>
      </c>
      <c r="I376" s="43" t="s">
        <v>29</v>
      </c>
      <c r="J376" s="37">
        <v>41639</v>
      </c>
      <c r="K376" s="30">
        <v>5487</v>
      </c>
    </row>
    <row r="377" spans="2:11" s="23" customFormat="1" ht="28.5" x14ac:dyDescent="0.2">
      <c r="B377" s="44" t="s">
        <v>620</v>
      </c>
      <c r="C377" s="39" t="s">
        <v>613</v>
      </c>
      <c r="D377" s="39" t="s">
        <v>616</v>
      </c>
      <c r="E377" s="38" t="s">
        <v>530</v>
      </c>
      <c r="F377" s="39" t="s">
        <v>621</v>
      </c>
      <c r="G377" s="39" t="s">
        <v>618</v>
      </c>
      <c r="H377" s="45" t="s">
        <v>35</v>
      </c>
      <c r="I377" s="45" t="s">
        <v>51</v>
      </c>
      <c r="J377" s="37">
        <v>41680</v>
      </c>
      <c r="K377" s="30">
        <v>48076</v>
      </c>
    </row>
    <row r="378" spans="2:11" s="23" customFormat="1" x14ac:dyDescent="0.2">
      <c r="B378" s="46" t="s">
        <v>22</v>
      </c>
      <c r="C378" s="39" t="s">
        <v>613</v>
      </c>
      <c r="D378" s="39" t="s">
        <v>616</v>
      </c>
      <c r="E378" s="38" t="s">
        <v>530</v>
      </c>
      <c r="F378" s="39" t="s">
        <v>619</v>
      </c>
      <c r="G378" s="39" t="s">
        <v>36</v>
      </c>
      <c r="H378" s="45" t="s">
        <v>26</v>
      </c>
      <c r="I378" s="45" t="s">
        <v>29</v>
      </c>
      <c r="J378" s="37">
        <v>41729</v>
      </c>
      <c r="K378" s="30">
        <v>7835</v>
      </c>
    </row>
    <row r="379" spans="2:11" s="23" customFormat="1" ht="28.5" x14ac:dyDescent="0.2">
      <c r="B379" s="62">
        <v>13166</v>
      </c>
      <c r="C379" s="63" t="s">
        <v>613</v>
      </c>
      <c r="D379" s="64" t="s">
        <v>616</v>
      </c>
      <c r="E379" s="27" t="s">
        <v>530</v>
      </c>
      <c r="F379" s="26" t="s">
        <v>621</v>
      </c>
      <c r="G379" s="28" t="s">
        <v>618</v>
      </c>
      <c r="H379" s="29" t="s">
        <v>35</v>
      </c>
      <c r="I379" s="43" t="s">
        <v>51</v>
      </c>
      <c r="J379" s="37">
        <v>41786</v>
      </c>
      <c r="K379" s="30">
        <v>145826</v>
      </c>
    </row>
    <row r="380" spans="2:11" s="23" customFormat="1" x14ac:dyDescent="0.2">
      <c r="B380" s="54" t="s">
        <v>22</v>
      </c>
      <c r="C380" s="35" t="s">
        <v>613</v>
      </c>
      <c r="D380" s="35" t="s">
        <v>616</v>
      </c>
      <c r="E380" s="34" t="s">
        <v>530</v>
      </c>
      <c r="F380" s="55" t="s">
        <v>619</v>
      </c>
      <c r="G380" s="61" t="s">
        <v>37</v>
      </c>
      <c r="H380" s="28" t="s">
        <v>26</v>
      </c>
      <c r="I380" s="28" t="s">
        <v>29</v>
      </c>
      <c r="J380" s="37">
        <v>41820</v>
      </c>
      <c r="K380" s="30">
        <v>8641</v>
      </c>
    </row>
    <row r="381" spans="2:11" x14ac:dyDescent="0.2">
      <c r="B381" s="31" t="s">
        <v>622</v>
      </c>
      <c r="C381" s="31"/>
      <c r="D381" s="31"/>
      <c r="E381" s="31"/>
      <c r="F381" s="31"/>
      <c r="G381" s="31"/>
      <c r="H381" s="10" t="s">
        <v>3</v>
      </c>
      <c r="I381" s="11"/>
      <c r="J381" s="12"/>
      <c r="K381" s="32">
        <f>SUM(K384:K396)</f>
        <v>2953874</v>
      </c>
    </row>
    <row r="382" spans="2:11" x14ac:dyDescent="0.2">
      <c r="B382" s="31"/>
      <c r="C382" s="31"/>
      <c r="D382" s="31"/>
      <c r="E382" s="31"/>
      <c r="F382" s="31"/>
      <c r="G382" s="31"/>
      <c r="H382" s="16"/>
      <c r="I382" s="17"/>
      <c r="J382" s="18"/>
      <c r="K382" s="33"/>
    </row>
    <row r="383" spans="2:11" ht="31.5" customHeight="1" x14ac:dyDescent="0.2">
      <c r="B383" s="20" t="s">
        <v>4</v>
      </c>
      <c r="C383" s="20" t="s">
        <v>5</v>
      </c>
      <c r="D383" s="20" t="s">
        <v>6</v>
      </c>
      <c r="E383" s="20" t="s">
        <v>7</v>
      </c>
      <c r="F383" s="20" t="s">
        <v>8</v>
      </c>
      <c r="G383" s="20" t="s">
        <v>9</v>
      </c>
      <c r="H383" s="20" t="s">
        <v>10</v>
      </c>
      <c r="I383" s="20" t="s">
        <v>11</v>
      </c>
      <c r="J383" s="20" t="s">
        <v>12</v>
      </c>
      <c r="K383" s="21" t="s">
        <v>13</v>
      </c>
    </row>
    <row r="384" spans="2:11" s="23" customFormat="1" x14ac:dyDescent="0.2">
      <c r="B384" s="44" t="s">
        <v>623</v>
      </c>
      <c r="C384" s="39" t="s">
        <v>624</v>
      </c>
      <c r="D384" s="39" t="s">
        <v>625</v>
      </c>
      <c r="E384" s="38" t="s">
        <v>626</v>
      </c>
      <c r="F384" s="45" t="s">
        <v>102</v>
      </c>
      <c r="G384" s="45" t="s">
        <v>627</v>
      </c>
      <c r="H384" s="45" t="s">
        <v>19</v>
      </c>
      <c r="I384" s="45" t="s">
        <v>51</v>
      </c>
      <c r="J384" s="37">
        <v>41708</v>
      </c>
      <c r="K384" s="30">
        <v>12500</v>
      </c>
    </row>
    <row r="385" spans="1:11" s="23" customFormat="1" ht="28.5" x14ac:dyDescent="0.2">
      <c r="B385" s="34">
        <v>13161</v>
      </c>
      <c r="C385" s="35" t="s">
        <v>628</v>
      </c>
      <c r="D385" s="35" t="s">
        <v>625</v>
      </c>
      <c r="E385" s="58" t="s">
        <v>626</v>
      </c>
      <c r="F385" s="30" t="s">
        <v>102</v>
      </c>
      <c r="G385" s="42" t="s">
        <v>629</v>
      </c>
      <c r="H385" s="25" t="s">
        <v>19</v>
      </c>
      <c r="I385" s="43" t="s">
        <v>159</v>
      </c>
      <c r="J385" s="37">
        <v>41621</v>
      </c>
      <c r="K385" s="30">
        <v>25000</v>
      </c>
    </row>
    <row r="386" spans="1:11" s="23" customFormat="1" x14ac:dyDescent="0.2">
      <c r="B386" s="54" t="s">
        <v>630</v>
      </c>
      <c r="C386" s="35" t="s">
        <v>631</v>
      </c>
      <c r="D386" s="35" t="s">
        <v>625</v>
      </c>
      <c r="E386" s="34" t="s">
        <v>626</v>
      </c>
      <c r="F386" s="36" t="s">
        <v>102</v>
      </c>
      <c r="G386" s="36" t="s">
        <v>134</v>
      </c>
      <c r="H386" s="25" t="s">
        <v>19</v>
      </c>
      <c r="I386" s="30" t="s">
        <v>51</v>
      </c>
      <c r="J386" s="37">
        <v>41746</v>
      </c>
      <c r="K386" s="30">
        <v>46419</v>
      </c>
    </row>
    <row r="387" spans="1:11" s="23" customFormat="1" ht="28.5" x14ac:dyDescent="0.2">
      <c r="B387" s="54" t="s">
        <v>632</v>
      </c>
      <c r="C387" s="35" t="s">
        <v>633</v>
      </c>
      <c r="D387" s="35" t="s">
        <v>625</v>
      </c>
      <c r="E387" s="34" t="s">
        <v>626</v>
      </c>
      <c r="F387" s="36" t="s">
        <v>40</v>
      </c>
      <c r="G387" s="36" t="s">
        <v>634</v>
      </c>
      <c r="H387" s="25" t="s">
        <v>19</v>
      </c>
      <c r="I387" s="36" t="s">
        <v>51</v>
      </c>
      <c r="J387" s="37">
        <v>41478</v>
      </c>
      <c r="K387" s="30">
        <v>88422</v>
      </c>
    </row>
    <row r="388" spans="1:11" s="23" customFormat="1" x14ac:dyDescent="0.2">
      <c r="B388" s="54" t="s">
        <v>635</v>
      </c>
      <c r="C388" s="35" t="s">
        <v>636</v>
      </c>
      <c r="D388" s="35" t="s">
        <v>625</v>
      </c>
      <c r="E388" s="34" t="s">
        <v>626</v>
      </c>
      <c r="F388" s="36" t="s">
        <v>283</v>
      </c>
      <c r="G388" s="36" t="s">
        <v>637</v>
      </c>
      <c r="H388" s="25" t="s">
        <v>19</v>
      </c>
      <c r="I388" s="36" t="s">
        <v>20</v>
      </c>
      <c r="J388" s="37">
        <v>41528</v>
      </c>
      <c r="K388" s="30">
        <v>2500</v>
      </c>
    </row>
    <row r="389" spans="1:11" s="23" customFormat="1" x14ac:dyDescent="0.2">
      <c r="B389" s="54" t="s">
        <v>635</v>
      </c>
      <c r="C389" s="35" t="s">
        <v>638</v>
      </c>
      <c r="D389" s="35" t="s">
        <v>625</v>
      </c>
      <c r="E389" s="34" t="s">
        <v>626</v>
      </c>
      <c r="F389" s="36" t="s">
        <v>283</v>
      </c>
      <c r="G389" s="36" t="s">
        <v>637</v>
      </c>
      <c r="H389" s="25" t="s">
        <v>19</v>
      </c>
      <c r="I389" s="36" t="s">
        <v>20</v>
      </c>
      <c r="J389" s="37">
        <v>41528</v>
      </c>
      <c r="K389" s="30">
        <v>2500</v>
      </c>
    </row>
    <row r="390" spans="1:11" s="23" customFormat="1" x14ac:dyDescent="0.2">
      <c r="B390" s="34">
        <v>14018</v>
      </c>
      <c r="C390" s="35" t="s">
        <v>639</v>
      </c>
      <c r="D390" s="35" t="s">
        <v>625</v>
      </c>
      <c r="E390" s="58" t="s">
        <v>626</v>
      </c>
      <c r="F390" s="30" t="s">
        <v>640</v>
      </c>
      <c r="G390" s="42" t="s">
        <v>641</v>
      </c>
      <c r="H390" s="25" t="s">
        <v>35</v>
      </c>
      <c r="I390" s="43" t="s">
        <v>51</v>
      </c>
      <c r="J390" s="37">
        <v>41555</v>
      </c>
      <c r="K390" s="30">
        <v>2529124</v>
      </c>
    </row>
    <row r="391" spans="1:11" s="23" customFormat="1" x14ac:dyDescent="0.2">
      <c r="B391" s="54" t="s">
        <v>642</v>
      </c>
      <c r="C391" s="35" t="s">
        <v>643</v>
      </c>
      <c r="D391" s="35" t="s">
        <v>625</v>
      </c>
      <c r="E391" s="58" t="s">
        <v>626</v>
      </c>
      <c r="F391" s="30" t="s">
        <v>434</v>
      </c>
      <c r="G391" s="42" t="s">
        <v>644</v>
      </c>
      <c r="H391" s="25" t="s">
        <v>35</v>
      </c>
      <c r="I391" s="43" t="s">
        <v>51</v>
      </c>
      <c r="J391" s="37">
        <v>41555</v>
      </c>
      <c r="K391" s="30">
        <v>6575</v>
      </c>
    </row>
    <row r="392" spans="1:11" s="23" customFormat="1" x14ac:dyDescent="0.2">
      <c r="B392" s="44" t="s">
        <v>645</v>
      </c>
      <c r="C392" s="39" t="s">
        <v>643</v>
      </c>
      <c r="D392" s="39" t="s">
        <v>625</v>
      </c>
      <c r="E392" s="38" t="s">
        <v>626</v>
      </c>
      <c r="F392" s="45" t="s">
        <v>102</v>
      </c>
      <c r="G392" s="45" t="s">
        <v>646</v>
      </c>
      <c r="H392" s="45" t="s">
        <v>19</v>
      </c>
      <c r="I392" s="45" t="s">
        <v>159</v>
      </c>
      <c r="J392" s="37">
        <v>41649</v>
      </c>
      <c r="K392" s="30">
        <v>14075</v>
      </c>
    </row>
    <row r="393" spans="1:11" s="23" customFormat="1" x14ac:dyDescent="0.2">
      <c r="B393" s="54" t="s">
        <v>642</v>
      </c>
      <c r="C393" s="69" t="s">
        <v>647</v>
      </c>
      <c r="D393" s="68" t="s">
        <v>625</v>
      </c>
      <c r="E393" s="27" t="s">
        <v>626</v>
      </c>
      <c r="F393" s="42" t="s">
        <v>434</v>
      </c>
      <c r="G393" s="42" t="s">
        <v>644</v>
      </c>
      <c r="H393" s="29" t="s">
        <v>35</v>
      </c>
      <c r="I393" s="43" t="s">
        <v>51</v>
      </c>
      <c r="J393" s="37">
        <v>41555</v>
      </c>
      <c r="K393" s="30">
        <v>19728</v>
      </c>
    </row>
    <row r="394" spans="1:11" s="23" customFormat="1" x14ac:dyDescent="0.2">
      <c r="B394" s="54" t="s">
        <v>635</v>
      </c>
      <c r="C394" s="35" t="s">
        <v>648</v>
      </c>
      <c r="D394" s="35" t="s">
        <v>625</v>
      </c>
      <c r="E394" s="34" t="s">
        <v>626</v>
      </c>
      <c r="F394" s="36" t="s">
        <v>283</v>
      </c>
      <c r="G394" s="36" t="s">
        <v>637</v>
      </c>
      <c r="H394" s="36" t="s">
        <v>19</v>
      </c>
      <c r="I394" s="36" t="s">
        <v>20</v>
      </c>
      <c r="J394" s="37">
        <v>41528</v>
      </c>
      <c r="K394" s="30">
        <v>2500</v>
      </c>
    </row>
    <row r="395" spans="1:11" s="23" customFormat="1" x14ac:dyDescent="0.2">
      <c r="B395" s="54" t="s">
        <v>635</v>
      </c>
      <c r="C395" s="35" t="s">
        <v>524</v>
      </c>
      <c r="D395" s="35" t="s">
        <v>625</v>
      </c>
      <c r="E395" s="34" t="s">
        <v>626</v>
      </c>
      <c r="F395" s="36" t="s">
        <v>283</v>
      </c>
      <c r="G395" s="36" t="s">
        <v>637</v>
      </c>
      <c r="H395" s="36" t="s">
        <v>19</v>
      </c>
      <c r="I395" s="36" t="s">
        <v>20</v>
      </c>
      <c r="J395" s="37">
        <v>41528</v>
      </c>
      <c r="K395" s="30">
        <v>2500</v>
      </c>
    </row>
    <row r="396" spans="1:11" s="23" customFormat="1" ht="28.5" x14ac:dyDescent="0.2">
      <c r="B396" s="54" t="s">
        <v>649</v>
      </c>
      <c r="C396" s="35" t="s">
        <v>650</v>
      </c>
      <c r="D396" s="35" t="s">
        <v>625</v>
      </c>
      <c r="E396" s="34" t="s">
        <v>626</v>
      </c>
      <c r="F396" s="36" t="s">
        <v>651</v>
      </c>
      <c r="G396" s="36" t="s">
        <v>652</v>
      </c>
      <c r="H396" s="36" t="s">
        <v>35</v>
      </c>
      <c r="I396" s="36" t="s">
        <v>51</v>
      </c>
      <c r="J396" s="37">
        <v>41512</v>
      </c>
      <c r="K396" s="30">
        <v>202031</v>
      </c>
    </row>
    <row r="399" spans="1:11" x14ac:dyDescent="0.2">
      <c r="A399" s="59"/>
    </row>
    <row r="400" spans="1:11" x14ac:dyDescent="0.2">
      <c r="A400" s="59"/>
    </row>
    <row r="401" spans="1:1" x14ac:dyDescent="0.2">
      <c r="A401" s="59"/>
    </row>
    <row r="402" spans="1:1" x14ac:dyDescent="0.2">
      <c r="A402" s="59"/>
    </row>
    <row r="403" spans="1:1" x14ac:dyDescent="0.2">
      <c r="A403" s="59"/>
    </row>
    <row r="404" spans="1:1" x14ac:dyDescent="0.2">
      <c r="A404" s="59"/>
    </row>
    <row r="405" spans="1:1" x14ac:dyDescent="0.2">
      <c r="A405" s="59"/>
    </row>
    <row r="406" spans="1:1" x14ac:dyDescent="0.2">
      <c r="A406" s="59"/>
    </row>
    <row r="407" spans="1:1" x14ac:dyDescent="0.2">
      <c r="A407" s="59"/>
    </row>
    <row r="408" spans="1:1" x14ac:dyDescent="0.2">
      <c r="A408" s="59"/>
    </row>
    <row r="409" spans="1:1" x14ac:dyDescent="0.2">
      <c r="A409" s="59"/>
    </row>
    <row r="410" spans="1:1" x14ac:dyDescent="0.2">
      <c r="A410" s="59"/>
    </row>
    <row r="411" spans="1:1" x14ac:dyDescent="0.2">
      <c r="A411" s="59"/>
    </row>
    <row r="412" spans="1:1" x14ac:dyDescent="0.2">
      <c r="A412" s="59"/>
    </row>
    <row r="413" spans="1:1" x14ac:dyDescent="0.2">
      <c r="A413" s="59"/>
    </row>
    <row r="414" spans="1:1" x14ac:dyDescent="0.2">
      <c r="A414" s="59"/>
    </row>
    <row r="415" spans="1:1" x14ac:dyDescent="0.2">
      <c r="A415" s="59"/>
    </row>
    <row r="416" spans="1:1" x14ac:dyDescent="0.2">
      <c r="A416" s="59"/>
    </row>
    <row r="417" spans="1:11" x14ac:dyDescent="0.2">
      <c r="A417" s="59"/>
    </row>
    <row r="418" spans="1:11" x14ac:dyDescent="0.2">
      <c r="A418" s="59"/>
    </row>
    <row r="428" spans="1:11" s="23" customFormat="1" x14ac:dyDescent="0.2">
      <c r="B428" s="6"/>
      <c r="C428" s="6"/>
      <c r="D428" s="6"/>
      <c r="E428" s="6"/>
      <c r="H428" s="6"/>
      <c r="I428" s="6"/>
      <c r="J428" s="6"/>
      <c r="K428" s="6"/>
    </row>
    <row r="429" spans="1:11" s="23" customFormat="1" x14ac:dyDescent="0.2">
      <c r="B429" s="6"/>
      <c r="C429" s="6"/>
      <c r="D429" s="6"/>
      <c r="E429" s="6"/>
      <c r="H429" s="6"/>
      <c r="I429" s="6"/>
      <c r="J429" s="6"/>
      <c r="K429" s="6"/>
    </row>
    <row r="430" spans="1:11" s="23" customFormat="1" x14ac:dyDescent="0.2">
      <c r="B430" s="6"/>
      <c r="C430" s="6"/>
      <c r="D430" s="6"/>
      <c r="E430" s="6"/>
      <c r="H430" s="6"/>
      <c r="I430" s="6"/>
      <c r="J430" s="6"/>
      <c r="K430" s="6"/>
    </row>
    <row r="431" spans="1:11" s="23" customFormat="1" x14ac:dyDescent="0.2">
      <c r="B431" s="6"/>
      <c r="C431" s="6"/>
      <c r="D431" s="6"/>
      <c r="E431" s="6"/>
      <c r="H431" s="6"/>
      <c r="I431" s="6"/>
      <c r="J431" s="6"/>
      <c r="K431" s="6"/>
    </row>
    <row r="432" spans="1:11" s="23" customFormat="1" x14ac:dyDescent="0.2">
      <c r="B432" s="6"/>
      <c r="C432" s="6"/>
      <c r="D432" s="6"/>
      <c r="E432" s="6"/>
      <c r="H432" s="6"/>
      <c r="I432" s="6"/>
      <c r="J432" s="6"/>
      <c r="K432" s="6"/>
    </row>
    <row r="433" spans="1:11" s="23" customFormat="1" x14ac:dyDescent="0.2">
      <c r="B433" s="6"/>
      <c r="C433" s="6"/>
      <c r="D433" s="6"/>
      <c r="E433" s="6"/>
      <c r="H433" s="6"/>
      <c r="I433" s="6"/>
      <c r="J433" s="6"/>
      <c r="K433" s="6"/>
    </row>
    <row r="434" spans="1:11" s="23" customFormat="1" x14ac:dyDescent="0.2">
      <c r="B434" s="6"/>
      <c r="C434" s="6"/>
      <c r="D434" s="6"/>
      <c r="E434" s="6"/>
      <c r="H434" s="6"/>
      <c r="I434" s="6"/>
      <c r="J434" s="6"/>
      <c r="K434" s="6"/>
    </row>
    <row r="435" spans="1:11" s="23" customFormat="1" x14ac:dyDescent="0.2">
      <c r="B435" s="6"/>
      <c r="C435" s="6"/>
      <c r="D435" s="6"/>
      <c r="E435" s="6"/>
      <c r="H435" s="6"/>
      <c r="I435" s="6"/>
      <c r="J435" s="6"/>
      <c r="K435" s="6"/>
    </row>
    <row r="436" spans="1:11" s="23" customFormat="1" x14ac:dyDescent="0.2">
      <c r="B436" s="6"/>
      <c r="C436" s="6"/>
      <c r="D436" s="6"/>
      <c r="E436" s="6"/>
      <c r="H436" s="6"/>
      <c r="I436" s="6"/>
      <c r="J436" s="6"/>
      <c r="K436" s="6"/>
    </row>
    <row r="437" spans="1:11" s="23" customFormat="1" x14ac:dyDescent="0.2">
      <c r="B437" s="6"/>
      <c r="C437" s="6"/>
      <c r="D437" s="6"/>
      <c r="E437" s="6"/>
      <c r="H437" s="6"/>
      <c r="I437" s="6"/>
      <c r="J437" s="6"/>
      <c r="K437" s="6"/>
    </row>
    <row r="441" spans="1:11" x14ac:dyDescent="0.2">
      <c r="A441" s="23"/>
    </row>
    <row r="442" spans="1:11" x14ac:dyDescent="0.2">
      <c r="A442" s="23"/>
    </row>
    <row r="443" spans="1:11" x14ac:dyDescent="0.2">
      <c r="A443" s="23"/>
    </row>
    <row r="444" spans="1:11" x14ac:dyDescent="0.2">
      <c r="A444" s="23"/>
    </row>
  </sheetData>
  <mergeCells count="45">
    <mergeCell ref="B381:G382"/>
    <mergeCell ref="H381:J382"/>
    <mergeCell ref="K381:K382"/>
    <mergeCell ref="B299:G300"/>
    <mergeCell ref="H299:J300"/>
    <mergeCell ref="K299:K300"/>
    <mergeCell ref="B306:G307"/>
    <mergeCell ref="H306:J307"/>
    <mergeCell ref="K306:K307"/>
    <mergeCell ref="B241:G242"/>
    <mergeCell ref="H241:J242"/>
    <mergeCell ref="K241:K242"/>
    <mergeCell ref="B246:G247"/>
    <mergeCell ref="H246:J247"/>
    <mergeCell ref="K246:K247"/>
    <mergeCell ref="B232:G233"/>
    <mergeCell ref="H232:J233"/>
    <mergeCell ref="K232:K233"/>
    <mergeCell ref="B237:G238"/>
    <mergeCell ref="H237:J238"/>
    <mergeCell ref="K237:K238"/>
    <mergeCell ref="B126:G127"/>
    <mergeCell ref="H126:J127"/>
    <mergeCell ref="K126:K127"/>
    <mergeCell ref="B153:G154"/>
    <mergeCell ref="H153:J154"/>
    <mergeCell ref="K153:K154"/>
    <mergeCell ref="B37:G38"/>
    <mergeCell ref="H37:J38"/>
    <mergeCell ref="K37:K38"/>
    <mergeCell ref="B79:G80"/>
    <mergeCell ref="H79:J80"/>
    <mergeCell ref="K79:K80"/>
    <mergeCell ref="B8:G9"/>
    <mergeCell ref="H8:J9"/>
    <mergeCell ref="K8:K9"/>
    <mergeCell ref="B24:G25"/>
    <mergeCell ref="H24:J25"/>
    <mergeCell ref="K24:K25"/>
    <mergeCell ref="A1:F3"/>
    <mergeCell ref="G1:I3"/>
    <mergeCell ref="K1:L3"/>
    <mergeCell ref="B4:G5"/>
    <mergeCell ref="H4:J5"/>
    <mergeCell ref="K4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Awarded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2014-09-09T17:33:22Z</dcterms:created>
  <dcterms:modified xsi:type="dcterms:W3CDTF">2014-09-09T17:47:03Z</dcterms:modified>
</cp:coreProperties>
</file>