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bookViews>
    <workbookView xWindow="0" yWindow="0" windowWidth="28800" windowHeight="11835"/>
  </bookViews>
  <sheets>
    <sheet name="Credit Share 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'Credit Share A'!$D$10:$D$443</definedName>
    <definedName name="Agency">'[3]Dropdown Lists'!$D$4:$D$293</definedName>
    <definedName name="AgencyType">'[3]Dropdown Lists'!$E$4:$E$10</definedName>
    <definedName name="COIForm">'[2]Dropdown Lists'!$G$4:$G$6</definedName>
    <definedName name="COITraining">'[2]Dropdown Lists'!$H$4:$H$6</definedName>
    <definedName name="College">'[3]Dropdown Lists'!$C$4:$C$19</definedName>
    <definedName name="Dept">'[3]Dropdown Lists'!$B$4:$B$95</definedName>
    <definedName name="_xlnm.Extract" localSheetId="0">'Credit Share A'!#REF!</definedName>
    <definedName name="PI">'[3]Dropdown Lists'!$A$4:$A$240</definedName>
    <definedName name="PRINCIPAL_INVESTIGATORS">'[1]Dropdown Lists'!$A$4:$A$323</definedName>
    <definedName name="RadioBio">'[2]Dropdown Lists'!$K$4:$K$6</definedName>
    <definedName name="RCRTraining">'[2]Dropdown Lists'!$I$4:$I$6</definedName>
    <definedName name="Use">'[3]Dropdown Lists'!$F$4:$F$10</definedName>
    <definedName name="YesNo">'[2]Dropdown Lists'!$J$4:$J$5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1" i="1" l="1"/>
  <c r="I431" i="1"/>
  <c r="M425" i="1"/>
  <c r="I425" i="1"/>
  <c r="M414" i="1"/>
  <c r="I414" i="1"/>
  <c r="M402" i="1"/>
  <c r="I402" i="1"/>
  <c r="M395" i="1"/>
  <c r="I395" i="1"/>
  <c r="M384" i="1"/>
  <c r="I384" i="1"/>
  <c r="M368" i="1"/>
  <c r="I368" i="1"/>
  <c r="M341" i="1"/>
  <c r="I341" i="1"/>
  <c r="M340" i="1"/>
  <c r="M330" i="1"/>
  <c r="I330" i="1"/>
  <c r="M317" i="1"/>
  <c r="I317" i="1"/>
  <c r="M307" i="1"/>
  <c r="M306" i="1" s="1"/>
  <c r="I307" i="1"/>
  <c r="M300" i="1"/>
  <c r="I300" i="1"/>
  <c r="M295" i="1"/>
  <c r="I295" i="1"/>
  <c r="M291" i="1"/>
  <c r="I291" i="1"/>
  <c r="M287" i="1"/>
  <c r="I287" i="1"/>
  <c r="M283" i="1"/>
  <c r="I283" i="1"/>
  <c r="M270" i="1"/>
  <c r="I270" i="1"/>
  <c r="M251" i="1"/>
  <c r="I251" i="1"/>
  <c r="M244" i="1"/>
  <c r="I244" i="1"/>
  <c r="M215" i="1"/>
  <c r="M214" i="1" s="1"/>
  <c r="I215" i="1"/>
  <c r="I214" i="1" s="1"/>
  <c r="M210" i="1"/>
  <c r="I210" i="1"/>
  <c r="M206" i="1"/>
  <c r="I206" i="1"/>
  <c r="M202" i="1"/>
  <c r="I202" i="1"/>
  <c r="M184" i="1"/>
  <c r="I184" i="1"/>
  <c r="M179" i="1"/>
  <c r="I179" i="1"/>
  <c r="I178" i="1" s="1"/>
  <c r="M178" i="1"/>
  <c r="M174" i="1"/>
  <c r="I174" i="1"/>
  <c r="M127" i="1"/>
  <c r="M126" i="1" s="1"/>
  <c r="I127" i="1"/>
  <c r="I126" i="1" s="1"/>
  <c r="M122" i="1"/>
  <c r="I122" i="1"/>
  <c r="M118" i="1"/>
  <c r="I118" i="1"/>
  <c r="M108" i="1"/>
  <c r="I108" i="1"/>
  <c r="M90" i="1"/>
  <c r="M89" i="1" s="1"/>
  <c r="I90" i="1"/>
  <c r="M85" i="1"/>
  <c r="I85" i="1"/>
  <c r="M78" i="1"/>
  <c r="I78" i="1"/>
  <c r="M77" i="1"/>
  <c r="I77" i="1"/>
  <c r="M63" i="1"/>
  <c r="I63" i="1"/>
  <c r="M55" i="1"/>
  <c r="I55" i="1"/>
  <c r="M49" i="1"/>
  <c r="I49" i="1"/>
  <c r="M48" i="1"/>
  <c r="M37" i="1"/>
  <c r="I37" i="1"/>
  <c r="M32" i="1"/>
  <c r="I32" i="1"/>
  <c r="M8" i="1"/>
  <c r="M7" i="1" s="1"/>
  <c r="I8" i="1"/>
  <c r="M3" i="1"/>
  <c r="M2" i="1" s="1"/>
  <c r="I3" i="1"/>
  <c r="I48" i="1" l="1"/>
  <c r="I2" i="1" s="1"/>
  <c r="I340" i="1"/>
  <c r="I7" i="1"/>
  <c r="I89" i="1"/>
  <c r="I306" i="1"/>
</calcChain>
</file>

<file path=xl/sharedStrings.xml><?xml version="1.0" encoding="utf-8"?>
<sst xmlns="http://schemas.openxmlformats.org/spreadsheetml/2006/main" count="3135" uniqueCount="482">
  <si>
    <t>Missouri State University Fiscal Year 2018</t>
  </si>
  <si>
    <t>Credit Share Awards by Department</t>
  </si>
  <si>
    <t>Number Awarded</t>
  </si>
  <si>
    <t>Funding Awarded</t>
  </si>
  <si>
    <t>Administrative Services</t>
  </si>
  <si>
    <t>ORA #</t>
  </si>
  <si>
    <t>Principal Investigator</t>
  </si>
  <si>
    <t>Project Title</t>
  </si>
  <si>
    <t>Dept</t>
  </si>
  <si>
    <t>College</t>
  </si>
  <si>
    <t>Prime Agency</t>
  </si>
  <si>
    <t>Agency Type</t>
  </si>
  <si>
    <t>Pass Through Agency</t>
  </si>
  <si>
    <t>Use</t>
  </si>
  <si>
    <t>Date Awarded</t>
  </si>
  <si>
    <t>Claborn, David</t>
  </si>
  <si>
    <t>Behzadan, Amir</t>
  </si>
  <si>
    <t>Barnhart, M Chris</t>
  </si>
  <si>
    <t>Arthaud, Tamara</t>
  </si>
  <si>
    <t>Day, Michele</t>
  </si>
  <si>
    <t>Brock, Russell</t>
  </si>
  <si>
    <t>Barnes, Ruth</t>
  </si>
  <si>
    <t>Duitsman, Dalen</t>
  </si>
  <si>
    <t>Berquist, Charlene</t>
  </si>
  <si>
    <t>College of Agriculture</t>
  </si>
  <si>
    <t>Durham, Paul</t>
  </si>
  <si>
    <t xml:space="preserve">Clark, Megan </t>
  </si>
  <si>
    <t>Boys, Cathy P</t>
  </si>
  <si>
    <t>Franklin, Keri</t>
  </si>
  <si>
    <t>Capps, Steven</t>
  </si>
  <si>
    <t>Hamilton, Timmarie</t>
  </si>
  <si>
    <t>Dogwiler, Toby</t>
  </si>
  <si>
    <t>Chen, Qiang</t>
  </si>
  <si>
    <t>Canales, Roberto</t>
  </si>
  <si>
    <t>Blansit, Amy</t>
  </si>
  <si>
    <t>Biagioni, Richard</t>
  </si>
  <si>
    <t>B02166</t>
  </si>
  <si>
    <t>Del Vecchio, Ronald</t>
  </si>
  <si>
    <t>Quarter 1 B Accounts</t>
  </si>
  <si>
    <t>AGR</t>
  </si>
  <si>
    <t>COAG</t>
  </si>
  <si>
    <t>Other</t>
  </si>
  <si>
    <t>N/A</t>
  </si>
  <si>
    <t>Service</t>
  </si>
  <si>
    <t>Chen, Li-Ling</t>
  </si>
  <si>
    <t>Hetzler, Tona</t>
  </si>
  <si>
    <t>B02385</t>
  </si>
  <si>
    <t>Goerndt, Michael</t>
  </si>
  <si>
    <t>Owen, Marc</t>
  </si>
  <si>
    <t>Bodenhausen, Brad</t>
  </si>
  <si>
    <t>Conservation and Agriculture Demonstrations on Journagan Ranch</t>
  </si>
  <si>
    <t>Missouri Department of Conservation</t>
  </si>
  <si>
    <t>State</t>
  </si>
  <si>
    <t>Education</t>
  </si>
  <si>
    <t>Kaps, Martin</t>
  </si>
  <si>
    <t>Pavlowsky, Robert</t>
  </si>
  <si>
    <t>Feeney, Monika</t>
  </si>
  <si>
    <t>Craig, Christopher</t>
  </si>
  <si>
    <t>Morganthaler, Jennifer</t>
  </si>
  <si>
    <t>Payne, Heather</t>
  </si>
  <si>
    <t>Curry, Matthew</t>
  </si>
  <si>
    <t>Odneal, Marilyn</t>
  </si>
  <si>
    <t>Payne, Keith</t>
  </si>
  <si>
    <t>Gerasimchuk, Nikolay</t>
  </si>
  <si>
    <t>Quarter 2 B Accounts</t>
  </si>
  <si>
    <t>Hwang, Chin-Feng</t>
  </si>
  <si>
    <t>Pearson, Belinda</t>
  </si>
  <si>
    <t>Cleveland, Tracy</t>
  </si>
  <si>
    <t>Remley, Melissa</t>
  </si>
  <si>
    <t>Ray, Jason</t>
  </si>
  <si>
    <t>Hellman, Andrea</t>
  </si>
  <si>
    <t>Doering, Trisha</t>
  </si>
  <si>
    <t>Grafting Black Walnut Improved Cultivated Varieties and Use of Irrigation to Increase Growth</t>
  </si>
  <si>
    <t>EPS&amp;NR</t>
  </si>
  <si>
    <t>US Department of Agriculture</t>
  </si>
  <si>
    <t>Federal</t>
  </si>
  <si>
    <t>Missouri Department of Agriculture</t>
  </si>
  <si>
    <t>Applied Research</t>
  </si>
  <si>
    <t>Kellum, Mary</t>
  </si>
  <si>
    <t>Mathis, S Alicia</t>
  </si>
  <si>
    <t>High Tunnel Production/Rotation of Primocane Bearing Raspberries in Grow Bags</t>
  </si>
  <si>
    <t>Meinert, David</t>
  </si>
  <si>
    <t>Einhellig, Frank</t>
  </si>
  <si>
    <t>Dissecting the Genetic Determinants of Gold Hardiness in Norton Grape</t>
  </si>
  <si>
    <t>FES</t>
  </si>
  <si>
    <t>Mickus, Kevin</t>
  </si>
  <si>
    <t>Engler, Karen</t>
  </si>
  <si>
    <t>Optimization of Chambourcin Grape Breeding Using Molecular Genetic Approaches</t>
  </si>
  <si>
    <t>Missouri Grape and Wine Board</t>
  </si>
  <si>
    <t>Curators for the University of Missouri</t>
  </si>
  <si>
    <t>Dissecting the Genetic Determinants of Cold Hardiness in Norton Grape</t>
  </si>
  <si>
    <t>Patel, Rishi</t>
  </si>
  <si>
    <t>Farris, Robin</t>
  </si>
  <si>
    <t>B02156</t>
  </si>
  <si>
    <t>Quarter 3 B Accounts</t>
  </si>
  <si>
    <t>Greene, Janice</t>
  </si>
  <si>
    <t>Hallgren, Deanna</t>
  </si>
  <si>
    <t>Quarter 4 B Accounts</t>
  </si>
  <si>
    <t>Peters, Thomas</t>
  </si>
  <si>
    <t>Poston, Tracey</t>
  </si>
  <si>
    <t>Herr, Melissa</t>
  </si>
  <si>
    <t>Hart, James</t>
  </si>
  <si>
    <t>MRI:  Acquisition of inductively coupled plasma mass spectrometry (ICP-MS)</t>
  </si>
  <si>
    <t>National Science Foundation</t>
  </si>
  <si>
    <t>Equipment</t>
  </si>
  <si>
    <t>Sakidja, Ridwan</t>
  </si>
  <si>
    <t>Irons, Chrystal</t>
  </si>
  <si>
    <t>Grbac, Kris</t>
  </si>
  <si>
    <t>Center for Grapevine Biotechnology</t>
  </si>
  <si>
    <t>Stewart, Rabekah</t>
  </si>
  <si>
    <t>Jahnke, Tamera</t>
  </si>
  <si>
    <t>Tipton, Sara</t>
  </si>
  <si>
    <t>Keeth, Jonathan</t>
  </si>
  <si>
    <t>Qiu, Wenping</t>
  </si>
  <si>
    <t>The Midwest Center of NCPN-Grapes: Sustaining Tissue-Culture, Virus Testing and Foundation Blocks of American Hybrid Grapes</t>
  </si>
  <si>
    <t>CGB</t>
  </si>
  <si>
    <t>Grape and Wine Institute FY 18</t>
  </si>
  <si>
    <t>Kunkel, Allen</t>
  </si>
  <si>
    <t>Ligon, Day</t>
  </si>
  <si>
    <t>Knowles, Amy</t>
  </si>
  <si>
    <t>Mid-America Viticulture &amp; Enology Center</t>
  </si>
  <si>
    <t>Lopinot, Neal</t>
  </si>
  <si>
    <t>MacGregor, Cynthia</t>
  </si>
  <si>
    <t>Lehman, Timothy</t>
  </si>
  <si>
    <t>Keys, Amanda</t>
  </si>
  <si>
    <t>Jackson-Brown, Grace</t>
  </si>
  <si>
    <t>B02581</t>
  </si>
  <si>
    <t>Norgren, Michelle</t>
  </si>
  <si>
    <t>MVEC</t>
  </si>
  <si>
    <t>Knight, Rachel</t>
  </si>
  <si>
    <t>Hudson, Danae</t>
  </si>
  <si>
    <t>VitisGen2:  Application of Next Generation Technologies to Accelerate Grapevine Cultivar Development</t>
  </si>
  <si>
    <t>Cornell University</t>
  </si>
  <si>
    <t>Jolley, Jason</t>
  </si>
  <si>
    <t>Expanding Research and Education Capacities on High-Throughput Phenotyping Methods for Grape Berry Quality Assessment</t>
  </si>
  <si>
    <t>Oswalt, Jill</t>
  </si>
  <si>
    <t>FY 18 MORAP WIOA Discretionary</t>
  </si>
  <si>
    <t>Missouri Division of Workforce Development</t>
  </si>
  <si>
    <t>Patterson, Jill</t>
  </si>
  <si>
    <t>Orf, Michael</t>
  </si>
  <si>
    <t>College of Arts &amp; Letters</t>
  </si>
  <si>
    <t>iELT - Ozarks Project</t>
  </si>
  <si>
    <t>ENG</t>
  </si>
  <si>
    <t>COAL</t>
  </si>
  <si>
    <t>US Department of Education</t>
  </si>
  <si>
    <t>Mideast Meets Midwest:  Enhancing Middle Eastern Studies in Missouri Universities</t>
  </si>
  <si>
    <t>MCL</t>
  </si>
  <si>
    <t>University of Central Missouri</t>
  </si>
  <si>
    <t>MADCO Residency</t>
  </si>
  <si>
    <t>TD</t>
  </si>
  <si>
    <t>Missouri Arts Council</t>
  </si>
  <si>
    <t>Center for Dispute Resolution</t>
  </si>
  <si>
    <t>Robison, Jane</t>
  </si>
  <si>
    <t>B02016</t>
  </si>
  <si>
    <t>CDR</t>
  </si>
  <si>
    <t>Sellers, Marie</t>
  </si>
  <si>
    <t>Mayanovic, Robert</t>
  </si>
  <si>
    <t>Smith, Brenda</t>
  </si>
  <si>
    <t>Conflict and Communication Training and Development Sessions</t>
  </si>
  <si>
    <t>City of Springfield</t>
  </si>
  <si>
    <t>City/County</t>
  </si>
  <si>
    <t>Speer, Robert</t>
  </si>
  <si>
    <t>Schneider, Scott</t>
  </si>
  <si>
    <t>McKay, Matthew</t>
  </si>
  <si>
    <t>Maher, Sean</t>
  </si>
  <si>
    <t>White, Letitia</t>
  </si>
  <si>
    <t>Center for Writing in College, Career, &amp; Community</t>
  </si>
  <si>
    <t>Witkowski, Colette</t>
  </si>
  <si>
    <t>Reed, Michael</t>
  </si>
  <si>
    <t>Ray, Jack</t>
  </si>
  <si>
    <t>SEED CRWP Professional Development in a High-Need School Evaluation Grant (Reeds Spring &amp; Lebanon)</t>
  </si>
  <si>
    <t>CWCCC</t>
  </si>
  <si>
    <t>National Writing Project</t>
  </si>
  <si>
    <t>STEM-Based Literacy:  A Statewide Initiative</t>
  </si>
  <si>
    <t>Michelfelder, Gary</t>
  </si>
  <si>
    <t>B02545</t>
  </si>
  <si>
    <t>Wittorff-Sandgren, Dorothy</t>
  </si>
  <si>
    <t>2017-2018 DESE Professional Development</t>
  </si>
  <si>
    <t>Missouri Department of Elementary and Secondary Education</t>
  </si>
  <si>
    <t>Wiley, Tammy</t>
  </si>
  <si>
    <t>College of Business</t>
  </si>
  <si>
    <t>Wright, Joan</t>
  </si>
  <si>
    <t>China EMBA Cohort 35</t>
  </si>
  <si>
    <t>COB</t>
  </si>
  <si>
    <t>International Management Education Center</t>
  </si>
  <si>
    <t>International</t>
  </si>
  <si>
    <t>China EMBA Cohort 36</t>
  </si>
  <si>
    <t>China EMBA Cohort 37</t>
  </si>
  <si>
    <t>Mercy EMHA Cohort 3</t>
  </si>
  <si>
    <t>Mercy Health Springfield Communities</t>
  </si>
  <si>
    <t>Business</t>
  </si>
  <si>
    <t>Stapleton, Stephen</t>
  </si>
  <si>
    <t>Center for Project Innovation &amp; Management</t>
  </si>
  <si>
    <t>Thompson, Dustin</t>
  </si>
  <si>
    <t>Collaborative Research: Transforming Teaching of Structural Analysis through Mobile Augmented Reality</t>
  </si>
  <si>
    <t>CPRIME</t>
  </si>
  <si>
    <t>Rico, Cyren</t>
  </si>
  <si>
    <t>Wait, Alexander</t>
  </si>
  <si>
    <t>College of Education</t>
  </si>
  <si>
    <t>MoTEP Partnership Design</t>
  </si>
  <si>
    <t>CEFS</t>
  </si>
  <si>
    <t>COE</t>
  </si>
  <si>
    <t>P02002</t>
  </si>
  <si>
    <t>ACCESS</t>
  </si>
  <si>
    <t>B02434</t>
  </si>
  <si>
    <t>CLSE</t>
  </si>
  <si>
    <t>B02361</t>
  </si>
  <si>
    <t>MFAA</t>
  </si>
  <si>
    <t>B02066</t>
  </si>
  <si>
    <t>CDC</t>
  </si>
  <si>
    <t xml:space="preserve">COE </t>
  </si>
  <si>
    <t>B02078</t>
  </si>
  <si>
    <t>CPC</t>
  </si>
  <si>
    <t>Blindness/Low Vision Tuition Grant</t>
  </si>
  <si>
    <t>Agency for Teaching, Leading and Learning</t>
  </si>
  <si>
    <t>Agency for Teaching, Leading and Learning Consolidated Contract</t>
  </si>
  <si>
    <t>ATLL</t>
  </si>
  <si>
    <t>B02548</t>
  </si>
  <si>
    <t>Agency for Teaching, Leading and Learning Consolidated Contract-Amendment 1</t>
  </si>
  <si>
    <t>Institute for Play Therapy</t>
  </si>
  <si>
    <t>Institute for School Improvement</t>
  </si>
  <si>
    <t>College of Health &amp; Human Services</t>
  </si>
  <si>
    <t>Aedes Survey to Assess Risk of Zika Virus</t>
  </si>
  <si>
    <t>MPH</t>
  </si>
  <si>
    <t>CHHS</t>
  </si>
  <si>
    <t>Missouri Department of Health and Senior Services</t>
  </si>
  <si>
    <t>Graduate Assistantship Funding - Ice Hockey</t>
  </si>
  <si>
    <t>SMAT</t>
  </si>
  <si>
    <t>MSU Ice Hockey Club</t>
  </si>
  <si>
    <t>Graduate Assistantship Funding - Evangel</t>
  </si>
  <si>
    <t>Evangel University</t>
  </si>
  <si>
    <t xml:space="preserve">Missouri Mentoring Partnership </t>
  </si>
  <si>
    <t>SWK</t>
  </si>
  <si>
    <t>Missouri Department of Social Services</t>
  </si>
  <si>
    <t>Nurse Anesthetist Traineeship NAT Program</t>
  </si>
  <si>
    <t>BMS</t>
  </si>
  <si>
    <t>US Department of Health and Human Services</t>
  </si>
  <si>
    <t>Health Resources and Services Administration</t>
  </si>
  <si>
    <t>Mercy Graduate Assistantship Funding</t>
  </si>
  <si>
    <t>Mercy Sports Medicine</t>
  </si>
  <si>
    <t>B02430</t>
  </si>
  <si>
    <t>DESE Scholarship Grant for EDHH</t>
  </si>
  <si>
    <t>CSD</t>
  </si>
  <si>
    <t>B02119</t>
  </si>
  <si>
    <t>PS</t>
  </si>
  <si>
    <t>B02116</t>
  </si>
  <si>
    <t>PTC</t>
  </si>
  <si>
    <t>B02112</t>
  </si>
  <si>
    <t>SLHC</t>
  </si>
  <si>
    <t>Gateway Geriatric Education Center Geriatric Workforce Enhancement Program</t>
  </si>
  <si>
    <t>Saint Louis University</t>
  </si>
  <si>
    <t>University Partnership Program</t>
  </si>
  <si>
    <t>Research Foundation for the State University of New York</t>
  </si>
  <si>
    <t>Universal Newborn Hearing Screening Reducing Loss to Follow UP</t>
  </si>
  <si>
    <t>Physician Assistant Alcohol Education and SBIRT Training Program in Missouri</t>
  </si>
  <si>
    <t>PAS</t>
  </si>
  <si>
    <t>Director of Office of teaching Resources (OTPR) in Psychology</t>
  </si>
  <si>
    <t>PSY</t>
  </si>
  <si>
    <t>Society for the Teaching of Psychology</t>
  </si>
  <si>
    <t>Non-Profit</t>
  </si>
  <si>
    <t>Nursing Education Incentive Program-2018</t>
  </si>
  <si>
    <t>NUR</t>
  </si>
  <si>
    <t>Missouri State Board of Nursing</t>
  </si>
  <si>
    <t>Missouri Department of Higher Education</t>
  </si>
  <si>
    <t>Cochlear Implant Consultation</t>
  </si>
  <si>
    <t>Northwest Project</t>
  </si>
  <si>
    <t>KIN</t>
  </si>
  <si>
    <t>Community Foundation of the Ozarks</t>
  </si>
  <si>
    <t>Universal Newborn Hearing Screening--Audiology Consultant</t>
  </si>
  <si>
    <t>Graduate Assistant Funding-Evangel</t>
  </si>
  <si>
    <t>Center for Research &amp; Service</t>
  </si>
  <si>
    <t>College of Humanities &amp; Public Affairs</t>
  </si>
  <si>
    <t>Countering Weapons of Mass Distruction (CWMD) Graduate Fellowship Program - Fall 2017 Semester</t>
  </si>
  <si>
    <t>DSS</t>
  </si>
  <si>
    <t>CHPA</t>
  </si>
  <si>
    <t>US Naval Supply Systems Command</t>
  </si>
  <si>
    <t>Countering Weapons of Mass Distruction (CWMD) Graduate Fellowship Program - Spring &amp; Summer 2018 Semester</t>
  </si>
  <si>
    <t>Center for Archaeological Research</t>
  </si>
  <si>
    <t>B02122</t>
  </si>
  <si>
    <t>CAR</t>
  </si>
  <si>
    <t>Develop an Historic Properties Management Plan (HPMP) for Harlan County Lake, Nebraska for the USACE, Kansas City District</t>
  </si>
  <si>
    <t>US Army Corp of Engineers</t>
  </si>
  <si>
    <t>New South Associates, Inc.</t>
  </si>
  <si>
    <t>Intense Archaeological Survey for 511 Acres at Smithville Lake, Missouri</t>
  </si>
  <si>
    <t>Running Water Levee Archaeological Survey, Pocahontas, Randolph County, Arkansas</t>
  </si>
  <si>
    <t xml:space="preserve">CAR 1617 Phase I Arch. Survey for about 210 miles of Powerline Replacement, Greene County, MO </t>
  </si>
  <si>
    <t>Panamerican Consultants, Inc.</t>
  </si>
  <si>
    <t>Center for Community Engagement</t>
  </si>
  <si>
    <t>Center for Economic Research</t>
  </si>
  <si>
    <t>Center for Social Science &amp; Public Policy Research</t>
  </si>
  <si>
    <t>College of Natural &amp; Applied Sciences</t>
  </si>
  <si>
    <t>Heartland Network Partnership to Conduct Vital Signs Monitoring in 15 NPS Units - HTLN</t>
  </si>
  <si>
    <t>BIO</t>
  </si>
  <si>
    <t>CNAS</t>
  </si>
  <si>
    <t>National Park Service</t>
  </si>
  <si>
    <t>Basic Research</t>
  </si>
  <si>
    <t>Drinking Water Preservation Using Polymeric Coating Containing Antimicrobial Silver</t>
  </si>
  <si>
    <t>CHEM</t>
  </si>
  <si>
    <t>Oklahoma State University</t>
  </si>
  <si>
    <t>RAPID: Impacts of an extreme flood on riparian forests and large woody debris in the Ozark Highlands</t>
  </si>
  <si>
    <t>GGP</t>
  </si>
  <si>
    <t>Gravity data collection in Bhutan</t>
  </si>
  <si>
    <t>National Geospatial-Intelligence Agency</t>
  </si>
  <si>
    <t>DMREF: Collaborative Research: Predictive Modeling of Polymer-Derived Ceramics: Discovering Methods for the Design and Fabrication of Complex Disordered Solids</t>
  </si>
  <si>
    <t>PAMS</t>
  </si>
  <si>
    <t>Mountain Lake Anodonta Propagation</t>
  </si>
  <si>
    <t>Presidio Trust</t>
  </si>
  <si>
    <t>Surveys to assess suitability of alligator snapping turtle (macrochelys temminckii) reintroduction sites in oklahoma</t>
  </si>
  <si>
    <t>US Fish &amp; Wildlife Service</t>
  </si>
  <si>
    <t>Oklahoma Department of Wildlife Conservation</t>
  </si>
  <si>
    <t>B02147</t>
  </si>
  <si>
    <t>B02377</t>
  </si>
  <si>
    <t>Missouri Space Grant Consortium</t>
  </si>
  <si>
    <t>National Aeronautics and Space Administration</t>
  </si>
  <si>
    <t>Multimodal approach to modeling creep deformation in Ni-base Superalloys</t>
  </si>
  <si>
    <t>US Department of Energy</t>
  </si>
  <si>
    <t>Investigations of Actinide-Water Interactions in High P-T Environments</t>
  </si>
  <si>
    <t>Los Alamos National Security, LLC</t>
  </si>
  <si>
    <t>Aquatic Turtle Community Composition in Artificial Wetlands versus Natural Oxbow Lakes in Southeastern Kansas</t>
  </si>
  <si>
    <t>Kansas Department of Wildlife, Parks and Tourism</t>
  </si>
  <si>
    <t>B02659</t>
  </si>
  <si>
    <t>Peoria Tribe Staff Training and Assistance in Freshwater Mussel Propagation</t>
  </si>
  <si>
    <t>Peoria Tribe of Indians of Oklahoma</t>
  </si>
  <si>
    <t>Geologic Mapping of the Heavens Gate and Pollock Mountain 7.5-minute quadrangles, western Idaho: Correlating mid-crustal metamorphic rocks with upper-crustal equivalents</t>
  </si>
  <si>
    <t>US Geological Survey</t>
  </si>
  <si>
    <t>B02674</t>
  </si>
  <si>
    <t>Bull Shoals Field Station</t>
  </si>
  <si>
    <t>B02413</t>
  </si>
  <si>
    <t>BSFS</t>
  </si>
  <si>
    <t>Center for Resource Planning &amp; Management</t>
  </si>
  <si>
    <t>FY 2018 Transportation Work Program</t>
  </si>
  <si>
    <t>CRPM</t>
  </si>
  <si>
    <t>US Department of Transportation</t>
  </si>
  <si>
    <t>Missouri Department of Transportation</t>
  </si>
  <si>
    <t>Public Transit - Human Services Transportation Coordination Plan Update</t>
  </si>
  <si>
    <t>Federal Transit Administration</t>
  </si>
  <si>
    <t>2018 Polk County Multi-Jurisdictional Hazard Mitigation Plan Update</t>
  </si>
  <si>
    <t>Federal Emergency Management Agency</t>
  </si>
  <si>
    <t>State Emergency Management Agency</t>
  </si>
  <si>
    <t>2018 Dallas County Multi-Jurisdictional Hazard Mitigation Plan Update</t>
  </si>
  <si>
    <t>B02144</t>
  </si>
  <si>
    <t>Region D FY 17 Homeland Security Grant Program</t>
  </si>
  <si>
    <t>Missouri Office of Homeland Security</t>
  </si>
  <si>
    <t>2019 Dade County Multi-Jurisdictional Mitigation Plan Update</t>
  </si>
  <si>
    <t>Annual State OA Grant to SMCOG</t>
  </si>
  <si>
    <t>Missouri Office of Adminstration</t>
  </si>
  <si>
    <t>Ozark Environmental Water Research Institute</t>
  </si>
  <si>
    <t>Mark Twain NF - Watershed Monitoring</t>
  </si>
  <si>
    <t>OEWRI</t>
  </si>
  <si>
    <t>US Forest Service</t>
  </si>
  <si>
    <t>Pearson Creek Exfiltration Assessment Project</t>
  </si>
  <si>
    <t>Springfield MSF Monitoring Project</t>
  </si>
  <si>
    <t>Wilson Creek 319 Project</t>
  </si>
  <si>
    <t>US Environmental Protection Agency</t>
  </si>
  <si>
    <t>James River Basin Partnership</t>
  </si>
  <si>
    <t>Bat monitoring Fort Leonard Wood, MO (MICLIC)</t>
  </si>
  <si>
    <t>US Department of Defense</t>
  </si>
  <si>
    <t>Diversity &amp; Inclusion</t>
  </si>
  <si>
    <t>Graduate College</t>
  </si>
  <si>
    <t>Information Services</t>
  </si>
  <si>
    <t>Library</t>
  </si>
  <si>
    <t>Oral Histories of the Trucking Industry on Route 66 in Missouri</t>
  </si>
  <si>
    <t>LIB</t>
  </si>
  <si>
    <t>Build-up to the 10th Anniversary of the Springfield African American Read-In</t>
  </si>
  <si>
    <t>Springfield Regional Arts Council</t>
  </si>
  <si>
    <t>President</t>
  </si>
  <si>
    <t>Implementation of Green Dot Violence Prevention Strategy</t>
  </si>
  <si>
    <t>PRES</t>
  </si>
  <si>
    <t>Project HEAL (Help, Educate, Advocate, Listen</t>
  </si>
  <si>
    <t>US Department of Justice</t>
  </si>
  <si>
    <t>Provost</t>
  </si>
  <si>
    <t>Spencer Education Foundation's 2017-2018 Risk Manager in Residence Program</t>
  </si>
  <si>
    <t>OR</t>
  </si>
  <si>
    <t>PROV</t>
  </si>
  <si>
    <t>Spencer Educational Foundation, Inc.</t>
  </si>
  <si>
    <t>CC Links Private Grant</t>
  </si>
  <si>
    <t>Christian County Links</t>
  </si>
  <si>
    <t>Library Science Program</t>
  </si>
  <si>
    <t>Abilities First Grant</t>
  </si>
  <si>
    <t>Abilities First</t>
  </si>
  <si>
    <t>Project ACCESS</t>
  </si>
  <si>
    <t>Ozarks Public Health Institute</t>
  </si>
  <si>
    <t>OPHI</t>
  </si>
  <si>
    <t>Assessment of State Policies Related to Physical Activity and Nutrition</t>
  </si>
  <si>
    <t>Voices for Food Project</t>
  </si>
  <si>
    <t>B02327</t>
  </si>
  <si>
    <t>B02506</t>
  </si>
  <si>
    <t>SOARHigh Wellness Phase II</t>
  </si>
  <si>
    <t>Missouri Foundation for Health</t>
  </si>
  <si>
    <t>Southwest Missorui Area Health Education Center</t>
  </si>
  <si>
    <t>B02386</t>
  </si>
  <si>
    <t>AHEC</t>
  </si>
  <si>
    <t>Geriatric Workforce Enhancement Program</t>
  </si>
  <si>
    <t>A.T. Still University</t>
  </si>
  <si>
    <t>MAHEC 2017-2022:  A Statewide Network for Interprofessional Health Care Workforce</t>
  </si>
  <si>
    <t>SWMO AHEC Pipeline Education and Recruitment Program - Bolivar Satelite Office</t>
  </si>
  <si>
    <t>Research &amp; Economic Development</t>
  </si>
  <si>
    <t>B02446</t>
  </si>
  <si>
    <t>ELI</t>
  </si>
  <si>
    <t>VPRED</t>
  </si>
  <si>
    <t>B02448</t>
  </si>
  <si>
    <t>B02477</t>
  </si>
  <si>
    <t>B02040</t>
  </si>
  <si>
    <t>MDI</t>
  </si>
  <si>
    <t>KSMU State-Miscellaneous Income</t>
  </si>
  <si>
    <t>BRD SVC</t>
  </si>
  <si>
    <t>OPT State-Miscellaneous Income</t>
  </si>
  <si>
    <t>Corporation for Public Broadcasting - Radio</t>
  </si>
  <si>
    <t>Corporation for Public Broadcasting</t>
  </si>
  <si>
    <t>Corporation for Public Broadcasting - TV</t>
  </si>
  <si>
    <t>Center for Applied Science &amp; Engineering</t>
  </si>
  <si>
    <t>Advancing Carbon Nanomaterials Based Device Manufacturing Through Life Cycle Analysis, Risk Analysis, and Mitigation</t>
  </si>
  <si>
    <t>CASE</t>
  </si>
  <si>
    <t>Department of the Army</t>
  </si>
  <si>
    <t>Development Research</t>
  </si>
  <si>
    <t>Flared Duct Component - Phase I</t>
  </si>
  <si>
    <t>Physical Sciences Inc.</t>
  </si>
  <si>
    <t>B02364</t>
  </si>
  <si>
    <t>Printed Electronic Nano-Carbon-Based Devices and Systems to Improve</t>
  </si>
  <si>
    <t>CRP Effort, Braiding of CMC Prepreg</t>
  </si>
  <si>
    <t>Center for Biomedical &amp; Life Sciences</t>
  </si>
  <si>
    <t>The Biochemical Characterization of Chicken Broth Samples</t>
  </si>
  <si>
    <t>CBLS</t>
  </si>
  <si>
    <t>International Dehydrated Foods</t>
  </si>
  <si>
    <t>Modulation of trigeminal Nociceptors in Two Different Paradigms</t>
  </si>
  <si>
    <t>electroCore LLC</t>
  </si>
  <si>
    <t>Formulation and Production of Unique Skin Lotion</t>
  </si>
  <si>
    <t>CBD Sciences Group, LLC</t>
  </si>
  <si>
    <t>B02317</t>
  </si>
  <si>
    <t>Test of Individual Ointment Components in a Second Degree Burn in Mini Swine</t>
  </si>
  <si>
    <t>Comparison of Non-Invasive Vagal Nerve Stimulation (nVNS) in Two Models of Episodic Migraine</t>
  </si>
  <si>
    <t>Evaluation of Cannabidiol as an Analgesic in Rodent Model of Episodic Migraine</t>
  </si>
  <si>
    <t>Potential Use of nVNS to Reduce Opioid Dependency in a Model of Chronic Migraine</t>
  </si>
  <si>
    <t>International Leadership &amp; Training Center</t>
  </si>
  <si>
    <t>B02505</t>
  </si>
  <si>
    <t>IP</t>
  </si>
  <si>
    <t>Jordan Valley Innovation Center</t>
  </si>
  <si>
    <t>B Acct</t>
  </si>
  <si>
    <t>eFactory Lease/Partner Fees</t>
  </si>
  <si>
    <t>JVIC</t>
  </si>
  <si>
    <t>Quarter 1 Lease &amp; Partner Fees</t>
  </si>
  <si>
    <t>Facilities &amp; Infrastructure</t>
  </si>
  <si>
    <t>JVIC Lease/Affiliate Fees</t>
  </si>
  <si>
    <t>Quarter 1 Lease &amp; Affiliate Fees</t>
  </si>
  <si>
    <t>Innovation Center Contract FY 18</t>
  </si>
  <si>
    <t>Missouri Technology Corporation</t>
  </si>
  <si>
    <t>Quarter 2 eFactory Lease/Partner Fees</t>
  </si>
  <si>
    <t>Quarter 2 JVIC Lease/Affiliate Fees</t>
  </si>
  <si>
    <t>Quarter 3 eFactory Lease/Partner Fees</t>
  </si>
  <si>
    <t>Quarter 3 JVIC Lease/Affiliate Fees</t>
  </si>
  <si>
    <t>Quarter 4 JVIC Lease/Affiliate Fees</t>
  </si>
  <si>
    <t>Small Business Development &amp; Techonology Center</t>
  </si>
  <si>
    <t>P02005</t>
  </si>
  <si>
    <t>SBTDC</t>
  </si>
  <si>
    <t>Revel Marketing Rebrand</t>
  </si>
  <si>
    <t>US Small Business Administration</t>
  </si>
  <si>
    <t>Missouri Small Business &amp; Technology Development Centers</t>
  </si>
  <si>
    <t>Portable Assistance Program</t>
  </si>
  <si>
    <t>Memorandum of Understanding for Regional SBTDC Graduate Assistant</t>
  </si>
  <si>
    <t>MO SBTDC FY18</t>
  </si>
  <si>
    <t>Student Affairs</t>
  </si>
  <si>
    <t>TRIO Student Support Services Program - Springfield Campus</t>
  </si>
  <si>
    <t>TRIO</t>
  </si>
  <si>
    <t>SA</t>
  </si>
  <si>
    <t>Missouri State University TRIO Upward Bound Program</t>
  </si>
  <si>
    <t>Regional Demonstration Center</t>
  </si>
  <si>
    <t>DRC</t>
  </si>
  <si>
    <t>Missouri Assistive Technology</t>
  </si>
  <si>
    <t>West Plains</t>
  </si>
  <si>
    <t>TRIO Student Support Services Program - West Plains Campus</t>
  </si>
  <si>
    <t>DEV</t>
  </si>
  <si>
    <t>WP</t>
  </si>
  <si>
    <t>Child Care Access Means Parents in School</t>
  </si>
  <si>
    <t>15% Adult Apprenticeship USA</t>
  </si>
  <si>
    <t>US Department of Labor</t>
  </si>
  <si>
    <t>Perkins Postsecondary Grant</t>
  </si>
  <si>
    <t>Mineral Area College</t>
  </si>
  <si>
    <t>WP Amphitheater</t>
  </si>
  <si>
    <t>Missouri Department of Natural Resources</t>
  </si>
  <si>
    <t>2018 Mentor-Connect Mentorship</t>
  </si>
  <si>
    <t>Florence-Darlington Technical College</t>
  </si>
  <si>
    <t>Adult Education &amp; Literacy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</si>
</sst>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  <numFmt numFmtId="167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0" tint="-4.9989318521683403E-2"/>
      <name val="Calibri Light"/>
      <family val="1"/>
      <scheme val="major"/>
    </font>
    <font>
      <b/>
      <sz val="20"/>
      <color theme="0" tint="-4.9989318521683403E-2"/>
      <name val="Calibri Light"/>
      <family val="1"/>
      <scheme val="major"/>
    </font>
    <font>
      <b/>
      <sz val="16"/>
      <color theme="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E000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9AB98"/>
        <bgColor indexed="64"/>
      </patternFill>
    </fill>
    <fill>
      <patternFill patternType="solid">
        <fgColor rgb="FFFFEEB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horizontal="right" vertical="center"/>
    </xf>
    <xf numFmtId="49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1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6" fillId="5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49" fontId="5" fillId="4" borderId="0" xfId="0" applyNumberFormat="1" applyFont="1" applyFill="1" applyAlignment="1">
      <alignment vertical="center"/>
    </xf>
    <xf numFmtId="164" fontId="5" fillId="4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165" fontId="5" fillId="4" borderId="0" xfId="1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Border="1" applyAlignment="1">
      <alignment horizontal="left" vertical="center" wrapText="1"/>
    </xf>
    <xf numFmtId="42" fontId="0" fillId="0" borderId="1" xfId="0" applyNumberForma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65" fontId="4" fillId="3" borderId="0" xfId="1" applyNumberFormat="1" applyFont="1" applyFill="1" applyBorder="1" applyAlignment="1">
      <alignment horizontal="right" vertical="center"/>
    </xf>
    <xf numFmtId="164" fontId="5" fillId="4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165" fontId="5" fillId="4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" fontId="6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5" fontId="6" fillId="5" borderId="2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167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2" fontId="0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>
      <alignment horizontal="right" vertical="center" wrapText="1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8%20Data\F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Temp\F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8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</row>
        <row r="5">
          <cell r="A5" t="str">
            <v>Ackerson, Amy</v>
          </cell>
        </row>
        <row r="6">
          <cell r="A6" t="str">
            <v>Adamson, Reesha</v>
          </cell>
        </row>
        <row r="7">
          <cell r="A7" t="str">
            <v>Ailor, Shannon</v>
          </cell>
        </row>
        <row r="8">
          <cell r="A8" t="str">
            <v>Albaugh, Rickey</v>
          </cell>
        </row>
        <row r="9">
          <cell r="A9" t="str">
            <v>Allen, Natalie</v>
          </cell>
        </row>
        <row r="10">
          <cell r="A10" t="str">
            <v>Alsup, Jennifer</v>
          </cell>
        </row>
        <row r="11">
          <cell r="A11" t="str">
            <v>Alsup-Egbers, Clydette</v>
          </cell>
        </row>
        <row r="12">
          <cell r="A12" t="str">
            <v>Amidon, Ethan</v>
          </cell>
        </row>
        <row r="13">
          <cell r="A13" t="str">
            <v>Anderson, Rayanna</v>
          </cell>
        </row>
        <row r="14">
          <cell r="A14" t="str">
            <v>Appel, Colleen</v>
          </cell>
        </row>
        <row r="15">
          <cell r="A15" t="str">
            <v>Arthaud, Tamara</v>
          </cell>
        </row>
        <row r="16">
          <cell r="A16" t="str">
            <v>Baker, Anne</v>
          </cell>
        </row>
        <row r="17">
          <cell r="A17" t="str">
            <v>Baldwin, Julie</v>
          </cell>
        </row>
        <row r="18">
          <cell r="A18" t="str">
            <v>Baran, Andrzej</v>
          </cell>
        </row>
        <row r="19">
          <cell r="A19" t="str">
            <v>Barnes, Ruth</v>
          </cell>
        </row>
        <row r="20">
          <cell r="A20" t="str">
            <v>Barnhart, M Chris</v>
          </cell>
        </row>
        <row r="21">
          <cell r="A21" t="str">
            <v>Barton, Sheila</v>
          </cell>
        </row>
        <row r="22">
          <cell r="A22" t="str">
            <v>Bassham, Donna</v>
          </cell>
        </row>
        <row r="23">
          <cell r="A23" t="str">
            <v>Bauman, Isabelle</v>
          </cell>
        </row>
        <row r="24">
          <cell r="A24" t="str">
            <v>Beckham, Tracy</v>
          </cell>
        </row>
        <row r="25">
          <cell r="A25" t="str">
            <v>Beckman, Daniel</v>
          </cell>
        </row>
        <row r="26">
          <cell r="A26" t="str">
            <v>Behzadan, Amir</v>
          </cell>
        </row>
        <row r="27">
          <cell r="A27" t="str">
            <v>Bennett, Drew</v>
          </cell>
        </row>
        <row r="28">
          <cell r="A28" t="str">
            <v>Bennett, Evan</v>
          </cell>
        </row>
        <row r="29">
          <cell r="A29" t="str">
            <v>Berg, Susan</v>
          </cell>
        </row>
        <row r="30">
          <cell r="A30" t="str">
            <v>Berkwitz, Stephen</v>
          </cell>
        </row>
        <row r="31">
          <cell r="A31" t="str">
            <v>Berquist, Charlene</v>
          </cell>
        </row>
        <row r="32">
          <cell r="A32" t="str">
            <v>Besara, Rachel</v>
          </cell>
        </row>
        <row r="33">
          <cell r="A33" t="str">
            <v>Bhattacharyya, Gautam</v>
          </cell>
        </row>
        <row r="34">
          <cell r="A34" t="str">
            <v>Biagioni, Richard</v>
          </cell>
        </row>
        <row r="35">
          <cell r="A35" t="str">
            <v>Biswas, Mahua</v>
          </cell>
        </row>
        <row r="36">
          <cell r="A36" t="str">
            <v>Black, Alice</v>
          </cell>
        </row>
        <row r="37">
          <cell r="A37" t="str">
            <v>Blackwood, Randall</v>
          </cell>
        </row>
        <row r="38">
          <cell r="A38" t="str">
            <v>Blansit, Amy</v>
          </cell>
        </row>
        <row r="39">
          <cell r="A39" t="str">
            <v>Boaz, Keith</v>
          </cell>
        </row>
        <row r="40">
          <cell r="A40" t="str">
            <v>Bodenhausen, Brad</v>
          </cell>
        </row>
        <row r="41">
          <cell r="A41" t="str">
            <v>Bosch, Eric</v>
          </cell>
        </row>
        <row r="42">
          <cell r="A42" t="str">
            <v>Bowles, Elizabeth</v>
          </cell>
        </row>
        <row r="43">
          <cell r="A43" t="str">
            <v>Boys, Cathy P</v>
          </cell>
        </row>
        <row r="44">
          <cell r="A44" t="str">
            <v>Branton, Michelle</v>
          </cell>
        </row>
        <row r="45">
          <cell r="A45" t="str">
            <v>Bray, William</v>
          </cell>
        </row>
        <row r="46">
          <cell r="A46" t="str">
            <v>Breault, Rick</v>
          </cell>
        </row>
        <row r="47">
          <cell r="A47" t="str">
            <v>Brewington, Cody</v>
          </cell>
        </row>
        <row r="48">
          <cell r="A48" t="str">
            <v>Brock, Russell</v>
          </cell>
        </row>
        <row r="49">
          <cell r="A49" t="str">
            <v>Brodeur, Amanda</v>
          </cell>
        </row>
        <row r="50">
          <cell r="A50" t="str">
            <v>Buchanan, Erin</v>
          </cell>
        </row>
        <row r="51">
          <cell r="A51" t="str">
            <v>Burton, Michael</v>
          </cell>
        </row>
        <row r="52">
          <cell r="A52" t="str">
            <v>Busdieker-Jesse, Nichole</v>
          </cell>
        </row>
        <row r="53">
          <cell r="A53" t="str">
            <v>Calfano, Brian</v>
          </cell>
        </row>
        <row r="54">
          <cell r="A54" t="str">
            <v>Camp, Susan</v>
          </cell>
        </row>
        <row r="55">
          <cell r="A55" t="str">
            <v>Canales, Roberto</v>
          </cell>
        </row>
        <row r="56">
          <cell r="A56" t="str">
            <v>Capps, Steven</v>
          </cell>
        </row>
        <row r="57">
          <cell r="A57" t="str">
            <v>Carr, WD</v>
          </cell>
        </row>
        <row r="58">
          <cell r="A58" t="str">
            <v>Castrey, Raymond</v>
          </cell>
        </row>
        <row r="59">
          <cell r="A59" t="str">
            <v>Cemore Brigden, Joanna</v>
          </cell>
        </row>
        <row r="60">
          <cell r="A60" t="str">
            <v>Chen, Li-Ling</v>
          </cell>
        </row>
        <row r="61">
          <cell r="A61" t="str">
            <v>Chen, Qiang</v>
          </cell>
        </row>
        <row r="62">
          <cell r="A62" t="str">
            <v>Cheng, Yungchen</v>
          </cell>
        </row>
        <row r="63">
          <cell r="A63" t="str">
            <v>Claborn, David</v>
          </cell>
        </row>
        <row r="64">
          <cell r="A64" t="str">
            <v xml:space="preserve">Clark, Megan </v>
          </cell>
        </row>
        <row r="65">
          <cell r="A65" t="str">
            <v>Cleveland, Tracy</v>
          </cell>
        </row>
        <row r="66">
          <cell r="A66" t="str">
            <v>Cooper, Mark</v>
          </cell>
        </row>
        <row r="67">
          <cell r="A67" t="str">
            <v xml:space="preserve">Cormier, Bret </v>
          </cell>
        </row>
        <row r="68">
          <cell r="A68" t="str">
            <v>Cornelison, David</v>
          </cell>
        </row>
        <row r="69">
          <cell r="A69" t="str">
            <v>Cox, Erica</v>
          </cell>
        </row>
        <row r="70">
          <cell r="A70" t="str">
            <v>Cozort, Carol</v>
          </cell>
        </row>
        <row r="71">
          <cell r="A71" t="str">
            <v>Craig, Christopher</v>
          </cell>
        </row>
        <row r="72">
          <cell r="A72" t="str">
            <v>Cuebas, Dean</v>
          </cell>
        </row>
        <row r="73">
          <cell r="A73" t="str">
            <v>Cunningham, Denise</v>
          </cell>
        </row>
        <row r="74">
          <cell r="A74" t="str">
            <v>Curry, Matthew</v>
          </cell>
        </row>
        <row r="75">
          <cell r="A75" t="str">
            <v>Cutbirth, Suzanne</v>
          </cell>
        </row>
        <row r="76">
          <cell r="A76" t="str">
            <v>Daniel, Todd</v>
          </cell>
        </row>
        <row r="77">
          <cell r="A77" t="str">
            <v>Davis, Belinda</v>
          </cell>
        </row>
        <row r="78">
          <cell r="A78" t="str">
            <v>Day, Michele</v>
          </cell>
        </row>
        <row r="79">
          <cell r="A79" t="str">
            <v>Del Vecchio, Ronald</v>
          </cell>
        </row>
        <row r="80">
          <cell r="A80" t="str">
            <v>Delong, Robert</v>
          </cell>
        </row>
        <row r="81">
          <cell r="A81" t="str">
            <v>DeWitt, Thomas</v>
          </cell>
        </row>
        <row r="82">
          <cell r="A82" t="str">
            <v>Dey, Sonal</v>
          </cell>
        </row>
        <row r="83">
          <cell r="A83" t="str">
            <v>Dodge, Steven</v>
          </cell>
        </row>
        <row r="84">
          <cell r="A84" t="str">
            <v>Doering, Trisha</v>
          </cell>
        </row>
        <row r="85">
          <cell r="A85" t="str">
            <v>Dogwiler, Toby</v>
          </cell>
        </row>
        <row r="86">
          <cell r="A86" t="str">
            <v>Dollar, Susan</v>
          </cell>
        </row>
        <row r="87">
          <cell r="A87" t="str">
            <v>Dowdy, Marcia</v>
          </cell>
        </row>
        <row r="88">
          <cell r="A88" t="str">
            <v>Duitsman, Dalen</v>
          </cell>
        </row>
        <row r="89">
          <cell r="A89" t="str">
            <v>Durham, Paul</v>
          </cell>
        </row>
        <row r="90">
          <cell r="A90" t="str">
            <v>Echols, Leslie</v>
          </cell>
        </row>
        <row r="91">
          <cell r="A91" t="str">
            <v>Einhellig, Frank</v>
          </cell>
        </row>
        <row r="92">
          <cell r="A92" t="str">
            <v>Ekstam, Keith</v>
          </cell>
        </row>
        <row r="93">
          <cell r="A93" t="str">
            <v>Elliott, W Anson</v>
          </cell>
        </row>
        <row r="94">
          <cell r="A94" t="str">
            <v>Engler, Karen</v>
          </cell>
        </row>
        <row r="95">
          <cell r="A95" t="str">
            <v>English, Catherine</v>
          </cell>
        </row>
        <row r="96">
          <cell r="A96" t="str">
            <v>Evans, Kevin</v>
          </cell>
        </row>
        <row r="97">
          <cell r="A97" t="str">
            <v>Fallone, Melissa</v>
          </cell>
        </row>
        <row r="98">
          <cell r="A98" t="str">
            <v>Farris, Robin</v>
          </cell>
        </row>
        <row r="99">
          <cell r="A99" t="str">
            <v>Faucett, David</v>
          </cell>
        </row>
        <row r="100">
          <cell r="A100" t="str">
            <v>Feeney, Monika</v>
          </cell>
        </row>
        <row r="101">
          <cell r="A101" t="str">
            <v>Fichter, Kathryn</v>
          </cell>
        </row>
        <row r="102">
          <cell r="A102" t="str">
            <v>Finn, Debra</v>
          </cell>
        </row>
        <row r="103">
          <cell r="A103" t="str">
            <v>Flannery, Timothy</v>
          </cell>
        </row>
        <row r="104">
          <cell r="A104" t="str">
            <v>Foster, Lyle</v>
          </cell>
        </row>
        <row r="105">
          <cell r="A105" t="str">
            <v>Franklin, Keri</v>
          </cell>
        </row>
        <row r="106">
          <cell r="A106" t="str">
            <v>Franks, Claudia</v>
          </cell>
        </row>
        <row r="107">
          <cell r="A107" t="str">
            <v>Frederick, Teresa</v>
          </cell>
        </row>
        <row r="108">
          <cell r="A108" t="str">
            <v>Frodermann, Evan</v>
          </cell>
        </row>
        <row r="109">
          <cell r="A109" t="str">
            <v>Garland, Brett</v>
          </cell>
        </row>
        <row r="110">
          <cell r="A110" t="str">
            <v>Garrad, Richard</v>
          </cell>
        </row>
        <row r="111">
          <cell r="A111" t="str">
            <v>Gerasimchuk, Nikolay</v>
          </cell>
        </row>
        <row r="112">
          <cell r="A112" t="str">
            <v>Germann, Julie</v>
          </cell>
        </row>
        <row r="113">
          <cell r="A113" t="str">
            <v>Ghosh, Kartik</v>
          </cell>
        </row>
        <row r="114">
          <cell r="A114" t="str">
            <v>Giboney, Sharon</v>
          </cell>
        </row>
        <row r="115">
          <cell r="A115" t="str">
            <v>Gibson, Emily</v>
          </cell>
        </row>
        <row r="116">
          <cell r="A116" t="str">
            <v>Goddard, Patricia</v>
          </cell>
        </row>
        <row r="117">
          <cell r="A117" t="str">
            <v>Goerndt, Michael</v>
          </cell>
        </row>
        <row r="118">
          <cell r="A118" t="str">
            <v>Goodwin, David</v>
          </cell>
        </row>
        <row r="119">
          <cell r="A119" t="str">
            <v>Grbac, Kris</v>
          </cell>
        </row>
        <row r="120">
          <cell r="A120" t="str">
            <v>Greene, Brian</v>
          </cell>
        </row>
        <row r="121">
          <cell r="A121" t="str">
            <v>Greene, Janice</v>
          </cell>
        </row>
        <row r="122">
          <cell r="A122" t="str">
            <v>Gross, Tracy</v>
          </cell>
        </row>
        <row r="123">
          <cell r="A123" t="str">
            <v>Guo, Kanghui</v>
          </cell>
        </row>
        <row r="124">
          <cell r="A124" t="str">
            <v>Gutierrez, Melida</v>
          </cell>
        </row>
        <row r="125">
          <cell r="A125" t="str">
            <v>Hall, David</v>
          </cell>
        </row>
        <row r="126">
          <cell r="A126" t="str">
            <v>Hall, Lisa C</v>
          </cell>
        </row>
        <row r="127">
          <cell r="A127" t="str">
            <v>Hallgren, Deanna</v>
          </cell>
        </row>
        <row r="128">
          <cell r="A128" t="str">
            <v>Hamilton, Timmarie</v>
          </cell>
        </row>
        <row r="129">
          <cell r="A129" t="str">
            <v>Harbaugh, Adam</v>
          </cell>
        </row>
        <row r="130">
          <cell r="A130" t="str">
            <v>Hart, James</v>
          </cell>
        </row>
        <row r="131">
          <cell r="A131" t="str">
            <v>Havel, John</v>
          </cell>
        </row>
        <row r="132">
          <cell r="A132" t="str">
            <v>Hein, Stephanie</v>
          </cell>
        </row>
        <row r="133">
          <cell r="A133" t="str">
            <v>Hellman, Andrea</v>
          </cell>
        </row>
        <row r="134">
          <cell r="A134" t="str">
            <v>Hellman, Daniel</v>
          </cell>
        </row>
        <row r="135">
          <cell r="A135" t="str">
            <v>Hensley, Ronald</v>
          </cell>
        </row>
        <row r="136">
          <cell r="A136" t="str">
            <v>Herr, Melissa</v>
          </cell>
        </row>
        <row r="137">
          <cell r="A137" t="str">
            <v>Hetzler, Tona</v>
          </cell>
        </row>
        <row r="138">
          <cell r="A138" t="str">
            <v>Hickey, Dennis</v>
          </cell>
        </row>
        <row r="139">
          <cell r="A139" t="str">
            <v>Hood, Jane</v>
          </cell>
        </row>
        <row r="140">
          <cell r="A140" t="str">
            <v>Hope, Kathryn</v>
          </cell>
        </row>
        <row r="141">
          <cell r="A141" t="str">
            <v>Hough, David</v>
          </cell>
        </row>
        <row r="142">
          <cell r="A142" t="str">
            <v>Hough, Lyon</v>
          </cell>
        </row>
        <row r="143">
          <cell r="A143" t="str">
            <v>Howard, Susanne</v>
          </cell>
        </row>
        <row r="144">
          <cell r="A144" t="str">
            <v>Howerton, Phillip</v>
          </cell>
        </row>
        <row r="145">
          <cell r="A145" t="str">
            <v>Hudson, Danae</v>
          </cell>
        </row>
        <row r="146">
          <cell r="A146" t="str">
            <v>Hwang, Chin-Feng</v>
          </cell>
        </row>
        <row r="147">
          <cell r="A147" t="str">
            <v>Ingram, Suzanne</v>
          </cell>
        </row>
        <row r="148">
          <cell r="A148" t="str">
            <v>Iqbal, Razib</v>
          </cell>
        </row>
        <row r="149">
          <cell r="A149" t="str">
            <v>Irons, Chrystal</v>
          </cell>
        </row>
        <row r="150">
          <cell r="A150" t="str">
            <v>Jackson-Brown, Grace</v>
          </cell>
        </row>
        <row r="151">
          <cell r="A151" t="str">
            <v>Jacobson, Victoria</v>
          </cell>
        </row>
        <row r="152">
          <cell r="A152" t="str">
            <v>Jahnke, Tamera</v>
          </cell>
        </row>
        <row r="153">
          <cell r="A153" t="str">
            <v>Jankovic, Aleksandar</v>
          </cell>
        </row>
        <row r="154">
          <cell r="A154" t="str">
            <v>Jennings, Mary Ann</v>
          </cell>
        </row>
        <row r="155">
          <cell r="A155" t="str">
            <v>Johnson, Janelle</v>
          </cell>
        </row>
        <row r="156">
          <cell r="A156" t="str">
            <v>Jolley, Jason</v>
          </cell>
        </row>
        <row r="157">
          <cell r="A157" t="str">
            <v>Kaf, Wafaa</v>
          </cell>
        </row>
        <row r="158">
          <cell r="A158" t="str">
            <v>Kammerer, Joseph</v>
          </cell>
        </row>
        <row r="159">
          <cell r="A159" t="str">
            <v>Kaps, Martin</v>
          </cell>
        </row>
        <row r="160">
          <cell r="A160" t="str">
            <v>Keeth, Jonathan</v>
          </cell>
        </row>
        <row r="161">
          <cell r="A161" t="str">
            <v>Kellum, Mary</v>
          </cell>
        </row>
        <row r="162">
          <cell r="A162" t="str">
            <v>Keys, Amanda</v>
          </cell>
        </row>
        <row r="163">
          <cell r="A163" t="str">
            <v>Killion, Kurt</v>
          </cell>
        </row>
        <row r="164">
          <cell r="A164" t="str">
            <v>Kim, Kyoungtae</v>
          </cell>
        </row>
        <row r="165">
          <cell r="A165" t="str">
            <v>Kline, Katie</v>
          </cell>
        </row>
        <row r="166">
          <cell r="A166" t="str">
            <v>Knapp, Timothy</v>
          </cell>
        </row>
        <row r="167">
          <cell r="A167" t="str">
            <v>Knight, Rachel</v>
          </cell>
        </row>
        <row r="168">
          <cell r="A168" t="str">
            <v>Knowles, Amy</v>
          </cell>
        </row>
        <row r="169">
          <cell r="A169" t="str">
            <v>Kohnen, Angela</v>
          </cell>
        </row>
        <row r="170">
          <cell r="A170" t="str">
            <v>Kovacs, Laszlo</v>
          </cell>
        </row>
        <row r="171">
          <cell r="A171" t="str">
            <v>Kuhlmeier, Sylvia</v>
          </cell>
        </row>
        <row r="172">
          <cell r="A172" t="str">
            <v>Kunkel, Allen</v>
          </cell>
        </row>
        <row r="173">
          <cell r="A173" t="str">
            <v>Lancaster, Dennis</v>
          </cell>
        </row>
        <row r="174">
          <cell r="A174" t="str">
            <v>Lancaster, Phillip</v>
          </cell>
        </row>
        <row r="175">
          <cell r="A175" t="str">
            <v>Lancaster, Sarah</v>
          </cell>
        </row>
        <row r="176">
          <cell r="A176" t="str">
            <v>Lane, Thomas</v>
          </cell>
        </row>
        <row r="177">
          <cell r="A177" t="str">
            <v>Langer, Carol</v>
          </cell>
        </row>
        <row r="178">
          <cell r="A178" t="str">
            <v>Lehman, Timothy</v>
          </cell>
        </row>
        <row r="179">
          <cell r="A179" t="str">
            <v>Leis, Sherry</v>
          </cell>
        </row>
        <row r="180">
          <cell r="A180" t="str">
            <v>Ligon, Day</v>
          </cell>
        </row>
        <row r="181">
          <cell r="A181" t="str">
            <v>Livers, Stephanie</v>
          </cell>
        </row>
        <row r="182">
          <cell r="A182" t="str">
            <v>Loge, Jana</v>
          </cell>
        </row>
        <row r="183">
          <cell r="A183" t="str">
            <v>Lopinot, Neal</v>
          </cell>
        </row>
        <row r="184">
          <cell r="A184" t="str">
            <v>Lunday, Herb</v>
          </cell>
        </row>
        <row r="185">
          <cell r="A185" t="str">
            <v>Luo, Jun</v>
          </cell>
        </row>
        <row r="186">
          <cell r="A186" t="str">
            <v>Lupfer, Christopher</v>
          </cell>
        </row>
        <row r="187">
          <cell r="A187" t="str">
            <v>MacGregor, Cynthia</v>
          </cell>
        </row>
        <row r="188">
          <cell r="A188" t="str">
            <v>Maddox, Robert</v>
          </cell>
        </row>
        <row r="189">
          <cell r="A189" t="str">
            <v>Maher, Sean</v>
          </cell>
        </row>
        <row r="190">
          <cell r="A190" t="str">
            <v>Malega, Ronald</v>
          </cell>
        </row>
        <row r="191">
          <cell r="A191" t="str">
            <v>Masterson, Julie</v>
          </cell>
        </row>
        <row r="192">
          <cell r="A192" t="str">
            <v>Mathis, S Alicia</v>
          </cell>
        </row>
        <row r="193">
          <cell r="A193" t="str">
            <v>Mattocks, Vicki</v>
          </cell>
        </row>
        <row r="194">
          <cell r="A194" t="str">
            <v>Mawhiney, Shannon</v>
          </cell>
        </row>
        <row r="195">
          <cell r="A195" t="str">
            <v>May, Diane</v>
          </cell>
        </row>
        <row r="196">
          <cell r="A196" t="str">
            <v>Mayanovic, Robert</v>
          </cell>
        </row>
        <row r="197">
          <cell r="A197" t="str">
            <v>McClain, William</v>
          </cell>
        </row>
        <row r="198">
          <cell r="A198" t="str">
            <v>McCroskey, Marilyn</v>
          </cell>
        </row>
        <row r="199">
          <cell r="A199" t="str">
            <v>McKay, Matthew</v>
          </cell>
        </row>
        <row r="200">
          <cell r="A200" t="str">
            <v>Meinert, David</v>
          </cell>
        </row>
        <row r="201">
          <cell r="A201" t="str">
            <v>Miao, Xin</v>
          </cell>
        </row>
        <row r="202">
          <cell r="A202" t="str">
            <v>Michelfelder, Gary</v>
          </cell>
        </row>
        <row r="203">
          <cell r="A203" t="str">
            <v>Mickus, Kevin</v>
          </cell>
        </row>
        <row r="204">
          <cell r="A204" t="str">
            <v>Mirza, Babur</v>
          </cell>
        </row>
        <row r="205">
          <cell r="A205" t="str">
            <v>Mitchell, D W</v>
          </cell>
        </row>
        <row r="206">
          <cell r="A206" t="str">
            <v>Mitra, Saibal</v>
          </cell>
        </row>
        <row r="207">
          <cell r="A207" t="str">
            <v>Moore, Renee</v>
          </cell>
        </row>
        <row r="208">
          <cell r="A208" t="str">
            <v>Moore, Robert</v>
          </cell>
        </row>
        <row r="209">
          <cell r="A209" t="str">
            <v>Morganthaler, Jennifer</v>
          </cell>
        </row>
        <row r="210">
          <cell r="A210" t="str">
            <v>Morris, Robert T</v>
          </cell>
        </row>
        <row r="211">
          <cell r="A211" t="str">
            <v>Morrissey, Jeff</v>
          </cell>
        </row>
        <row r="212">
          <cell r="A212" t="str">
            <v>Mosier, Samantha</v>
          </cell>
        </row>
        <row r="213">
          <cell r="A213" t="str">
            <v>Nordyke, Kathy</v>
          </cell>
        </row>
        <row r="214">
          <cell r="A214" t="str">
            <v>Norgren, Michelle</v>
          </cell>
        </row>
        <row r="215">
          <cell r="A215" t="str">
            <v>Novik, Melinda</v>
          </cell>
        </row>
        <row r="216">
          <cell r="A216" t="str">
            <v>Nowell, Y Anjanette</v>
          </cell>
        </row>
        <row r="217">
          <cell r="A217" t="str">
            <v>Obafemi-Ajayi, Tayo</v>
          </cell>
        </row>
        <row r="218">
          <cell r="A218" t="str">
            <v>Odneal, Marilyn</v>
          </cell>
        </row>
        <row r="219">
          <cell r="A219" t="str">
            <v>Oetting, Tara</v>
          </cell>
        </row>
        <row r="220">
          <cell r="A220" t="str">
            <v>Onyango, Benjamin</v>
          </cell>
        </row>
        <row r="221">
          <cell r="A221" t="str">
            <v>Orf, Michael</v>
          </cell>
        </row>
        <row r="222">
          <cell r="A222" t="str">
            <v>Ostensen, Roy</v>
          </cell>
        </row>
        <row r="223">
          <cell r="A223" t="str">
            <v>Oswalt, Jill</v>
          </cell>
        </row>
        <row r="224">
          <cell r="A224" t="str">
            <v>Owen, Marc</v>
          </cell>
        </row>
        <row r="225">
          <cell r="A225" t="str">
            <v>Parrish, Erin</v>
          </cell>
        </row>
        <row r="226">
          <cell r="A226" t="str">
            <v>Patel, Rishi</v>
          </cell>
        </row>
        <row r="227">
          <cell r="A227" t="str">
            <v>Patterson, Jill</v>
          </cell>
        </row>
        <row r="228">
          <cell r="A228" t="str">
            <v>Pavlowsky, Robert</v>
          </cell>
        </row>
        <row r="229">
          <cell r="A229" t="str">
            <v>Payne, Heather</v>
          </cell>
        </row>
        <row r="230">
          <cell r="A230" t="str">
            <v>Payne, Keith</v>
          </cell>
        </row>
        <row r="231">
          <cell r="A231" t="str">
            <v>Pearson, Belinda</v>
          </cell>
        </row>
        <row r="232">
          <cell r="A232" t="str">
            <v>Penkalski, Melissa</v>
          </cell>
        </row>
        <row r="233">
          <cell r="A233" t="str">
            <v>Perkins, Amanda</v>
          </cell>
        </row>
        <row r="234">
          <cell r="A234" t="str">
            <v>Perryman, Kristi</v>
          </cell>
        </row>
        <row r="235">
          <cell r="A235" t="str">
            <v>Peters, Thomas</v>
          </cell>
        </row>
        <row r="236">
          <cell r="A236" t="str">
            <v>Piccolo, Diana</v>
          </cell>
        </row>
        <row r="237">
          <cell r="A237" t="str">
            <v>Pierson, Matthew</v>
          </cell>
        </row>
        <row r="238">
          <cell r="A238" t="str">
            <v>Plavchan, Peter</v>
          </cell>
        </row>
        <row r="239">
          <cell r="A239" t="str">
            <v>Plymate, Lynda</v>
          </cell>
        </row>
        <row r="240">
          <cell r="A240" t="str">
            <v>Polyard, Brenda</v>
          </cell>
        </row>
        <row r="241">
          <cell r="A241" t="str">
            <v>Poston, Tracey</v>
          </cell>
        </row>
        <row r="242">
          <cell r="A242" t="str">
            <v>Pratt, H Wes</v>
          </cell>
        </row>
        <row r="243">
          <cell r="A243" t="str">
            <v>Proctor, Lisa</v>
          </cell>
        </row>
        <row r="244">
          <cell r="A244" t="str">
            <v>Pszczolkowski, Maciej</v>
          </cell>
        </row>
        <row r="245">
          <cell r="A245" t="str">
            <v>Qiu, Wenping</v>
          </cell>
        </row>
        <row r="246">
          <cell r="A246" t="str">
            <v>Qiu, Xiaomin</v>
          </cell>
        </row>
        <row r="247">
          <cell r="A247" t="str">
            <v>Ray, Jack</v>
          </cell>
        </row>
        <row r="248">
          <cell r="A248" t="str">
            <v>Ray, Jason</v>
          </cell>
        </row>
        <row r="249">
          <cell r="A249" t="str">
            <v>Rebaza-Vasquez, Jorge</v>
          </cell>
        </row>
        <row r="250">
          <cell r="A250" t="str">
            <v>Redd, Emmett</v>
          </cell>
        </row>
        <row r="251">
          <cell r="A251" t="str">
            <v>Reed, Michael</v>
          </cell>
        </row>
        <row r="252">
          <cell r="A252" t="str">
            <v>Reichling, Susanna</v>
          </cell>
        </row>
        <row r="253">
          <cell r="A253" t="str">
            <v>Reid, Helen</v>
          </cell>
        </row>
        <row r="254">
          <cell r="A254" t="str">
            <v>Reid, Les</v>
          </cell>
        </row>
        <row r="255">
          <cell r="A255" t="str">
            <v>Remley, Melissa</v>
          </cell>
        </row>
        <row r="256">
          <cell r="A256" t="str">
            <v>Renner, Jane</v>
          </cell>
        </row>
        <row r="257">
          <cell r="A257" t="str">
            <v>Reynolds, Kristie</v>
          </cell>
        </row>
        <row r="258">
          <cell r="A258" t="str">
            <v>Richards, David</v>
          </cell>
        </row>
        <row r="259">
          <cell r="A259" t="str">
            <v>Rico, Cyren</v>
          </cell>
        </row>
        <row r="260">
          <cell r="A260" t="str">
            <v>Rimal, Arbindra</v>
          </cell>
        </row>
        <row r="261">
          <cell r="A261" t="str">
            <v>Robbins, Lynn</v>
          </cell>
        </row>
        <row r="262">
          <cell r="A262" t="str">
            <v>Roberts, Hillary</v>
          </cell>
        </row>
        <row r="263">
          <cell r="A263" t="str">
            <v>Robinette, Stephen</v>
          </cell>
        </row>
        <row r="264">
          <cell r="A264" t="str">
            <v>Robison, Jane</v>
          </cell>
        </row>
        <row r="265">
          <cell r="A265" t="str">
            <v>Rockney, Andrea</v>
          </cell>
        </row>
        <row r="266">
          <cell r="A266" t="str">
            <v>Romano, David</v>
          </cell>
        </row>
        <row r="267">
          <cell r="A267" t="str">
            <v>Rongali, Sharath</v>
          </cell>
        </row>
        <row r="268">
          <cell r="A268" t="str">
            <v>Rovey, Charles</v>
          </cell>
        </row>
        <row r="269">
          <cell r="A269" t="str">
            <v>Rugutt, Joseph</v>
          </cell>
        </row>
        <row r="270">
          <cell r="A270" t="str">
            <v>Ryburn, Karen R</v>
          </cell>
        </row>
        <row r="271">
          <cell r="A271" t="str">
            <v>Ryder, Christina</v>
          </cell>
        </row>
        <row r="272">
          <cell r="A272" t="str">
            <v>Sakidja, Ridwan</v>
          </cell>
        </row>
        <row r="273">
          <cell r="A273" t="str">
            <v>Satterfield, James</v>
          </cell>
        </row>
        <row r="274">
          <cell r="A274" t="str">
            <v>Saunders, Georgianna</v>
          </cell>
        </row>
        <row r="275">
          <cell r="A275" t="str">
            <v>Schick, Alan</v>
          </cell>
        </row>
        <row r="276">
          <cell r="A276" t="str">
            <v>Schmalzbauer, John</v>
          </cell>
        </row>
        <row r="277">
          <cell r="A277" t="str">
            <v>Schneider, Scott</v>
          </cell>
        </row>
        <row r="278">
          <cell r="A278" t="str">
            <v>Schweiger, Paul</v>
          </cell>
        </row>
        <row r="279">
          <cell r="A279" t="str">
            <v>Sedaghat-Herati, Reza</v>
          </cell>
        </row>
        <row r="280">
          <cell r="A280" t="str">
            <v>Seevers, Lindsey</v>
          </cell>
        </row>
        <row r="281">
          <cell r="A281" t="str">
            <v>Sellers, Marie</v>
          </cell>
        </row>
        <row r="282">
          <cell r="A282" t="str">
            <v>Senger, Steven</v>
          </cell>
        </row>
        <row r="283">
          <cell r="A283" t="str">
            <v>Siebert, Matthew</v>
          </cell>
        </row>
        <row r="284">
          <cell r="A284" t="str">
            <v>Sims-Giddens, Susan</v>
          </cell>
        </row>
        <row r="285">
          <cell r="A285" t="str">
            <v>Slattery, Dianne</v>
          </cell>
        </row>
        <row r="286">
          <cell r="A286" t="str">
            <v>Smith, Brenda</v>
          </cell>
        </row>
        <row r="287">
          <cell r="A287" t="str">
            <v>Smith, Joshua</v>
          </cell>
        </row>
        <row r="288">
          <cell r="A288" t="str">
            <v>Smith, Michele</v>
          </cell>
        </row>
        <row r="289">
          <cell r="A289" t="str">
            <v>Speer, Robert</v>
          </cell>
        </row>
        <row r="290">
          <cell r="A290" t="str">
            <v>Stapleton, Stephen</v>
          </cell>
        </row>
        <row r="291">
          <cell r="A291" t="str">
            <v>Steinle, Erich</v>
          </cell>
        </row>
        <row r="292">
          <cell r="A292" t="str">
            <v>Stepanova, Maria</v>
          </cell>
        </row>
        <row r="293">
          <cell r="A293" t="str">
            <v>Stewart, Byron</v>
          </cell>
        </row>
        <row r="294">
          <cell r="A294" t="str">
            <v>Stewart, Rabekah</v>
          </cell>
        </row>
        <row r="295">
          <cell r="A295" t="str">
            <v>Stewart, Tammy</v>
          </cell>
        </row>
        <row r="296">
          <cell r="A296" t="str">
            <v>Stone, Lorene</v>
          </cell>
        </row>
        <row r="297">
          <cell r="A297" t="str">
            <v>Stout, Michael</v>
          </cell>
        </row>
        <row r="298">
          <cell r="A298" t="str">
            <v>Stout, Tracy</v>
          </cell>
        </row>
        <row r="299">
          <cell r="A299" t="str">
            <v>Sudbrock, Christine</v>
          </cell>
        </row>
        <row r="300">
          <cell r="A300" t="str">
            <v>Sullivan, Patrick</v>
          </cell>
        </row>
        <row r="301">
          <cell r="A301" t="str">
            <v>Sun, Xingping</v>
          </cell>
        </row>
        <row r="302">
          <cell r="A302" t="str">
            <v>Sutliff, Kristene</v>
          </cell>
        </row>
        <row r="303">
          <cell r="A303" t="str">
            <v>Tassin, Kerri</v>
          </cell>
        </row>
        <row r="304">
          <cell r="A304" t="str">
            <v>Thomas, Diann</v>
          </cell>
        </row>
        <row r="305">
          <cell r="A305" t="str">
            <v>Thompson, Dustin</v>
          </cell>
        </row>
        <row r="306">
          <cell r="A306" t="str">
            <v>Thompson, Kip</v>
          </cell>
        </row>
        <row r="307">
          <cell r="A307" t="str">
            <v>Tipton, Sara</v>
          </cell>
        </row>
        <row r="308">
          <cell r="A308" t="str">
            <v>Tivener, Kristin</v>
          </cell>
        </row>
        <row r="309">
          <cell r="A309" t="str">
            <v xml:space="preserve">Tomasi, Thomas </v>
          </cell>
        </row>
        <row r="310">
          <cell r="A310" t="str">
            <v>Totty, Angela</v>
          </cell>
        </row>
        <row r="311">
          <cell r="A311" t="str">
            <v>Udan, Ryan</v>
          </cell>
        </row>
        <row r="312">
          <cell r="A312" t="str">
            <v>Ulbricht, Randi</v>
          </cell>
        </row>
        <row r="313">
          <cell r="A313" t="str">
            <v>Underwood, Tabitha</v>
          </cell>
        </row>
        <row r="314">
          <cell r="A314" t="str">
            <v>Uribe-Zarain, Ximena</v>
          </cell>
        </row>
        <row r="315">
          <cell r="A315" t="str">
            <v>Vandelicht, Michael</v>
          </cell>
        </row>
        <row r="316">
          <cell r="A316" t="str">
            <v>Vaughan, David</v>
          </cell>
        </row>
        <row r="317">
          <cell r="A317" t="str">
            <v>Vollmar, Kenneth</v>
          </cell>
        </row>
        <row r="318">
          <cell r="A318" t="str">
            <v>Wait, Alexander</v>
          </cell>
        </row>
        <row r="319">
          <cell r="A319" t="str">
            <v>Walker, Elizabeth</v>
          </cell>
        </row>
        <row r="320">
          <cell r="A320" t="str">
            <v>Walker, Jennifer</v>
          </cell>
        </row>
        <row r="321">
          <cell r="A321" t="str">
            <v>Wanekaya, Adam</v>
          </cell>
        </row>
        <row r="322">
          <cell r="A322" t="str">
            <v>Wang, Fei</v>
          </cell>
        </row>
        <row r="323">
          <cell r="A323" t="str">
            <v>Wang, Jianjie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>
        <row r="4"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Anderson, Rayanna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Arthaud, Tamara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Baldwin, Julie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Barnhart, M Chris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Bassham, Donna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Beckham, Tracy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Beckman, Daniel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Behzadan, Amir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Bennett, Drew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Bennett, Evan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Berg, Susan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Berkwitz, Stephen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Berquist, Charlene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Bhattacharyya, Gautam</v>
          </cell>
          <cell r="B22" t="str">
            <v>CEFS</v>
          </cell>
          <cell r="D22" t="str">
            <v>Army Research Office</v>
          </cell>
        </row>
        <row r="23">
          <cell r="A23" t="str">
            <v>Biswas, Mahua</v>
          </cell>
          <cell r="B23" t="str">
            <v>CGB</v>
          </cell>
          <cell r="D23" t="str">
            <v>Arnold P. Gold Foundation</v>
          </cell>
        </row>
        <row r="24">
          <cell r="A24" t="str">
            <v>Black, Alice</v>
          </cell>
          <cell r="B24" t="str">
            <v>CHEM</v>
          </cell>
          <cell r="D24" t="str">
            <v>Arthritis Foundation</v>
          </cell>
        </row>
        <row r="25">
          <cell r="A25" t="str">
            <v>Blackwood, Randall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Blansit, Amy</v>
          </cell>
          <cell r="B26" t="str">
            <v>CHPA</v>
          </cell>
          <cell r="D26" t="str">
            <v>AT Still University</v>
          </cell>
        </row>
        <row r="27">
          <cell r="A27" t="str">
            <v>Boaz, Keith</v>
          </cell>
          <cell r="B27" t="str">
            <v>CLSE</v>
          </cell>
          <cell r="D27" t="str">
            <v>BAE Systems</v>
          </cell>
        </row>
        <row r="28">
          <cell r="A28" t="str">
            <v>Bodenhausen, Bradley</v>
          </cell>
          <cell r="B28" t="str">
            <v>CNAS</v>
          </cell>
          <cell r="D28" t="str">
            <v>Bass Pro Shops</v>
          </cell>
        </row>
        <row r="29">
          <cell r="A29" t="str">
            <v>Bosch, Eric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Bowles, Elizabeth</v>
          </cell>
          <cell r="B30" t="str">
            <v>COB</v>
          </cell>
          <cell r="D30" t="str">
            <v>Benton and Associates</v>
          </cell>
        </row>
        <row r="31">
          <cell r="A31" t="str">
            <v>Boys, Cathy P</v>
          </cell>
          <cell r="B31" t="str">
            <v>COE</v>
          </cell>
          <cell r="D31" t="str">
            <v>Bernd Group</v>
          </cell>
        </row>
        <row r="32">
          <cell r="A32" t="str">
            <v>Branton, Michelle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Bray, William</v>
          </cell>
          <cell r="B33" t="str">
            <v>CPRIME</v>
          </cell>
          <cell r="D33" t="str">
            <v>Black Tie</v>
          </cell>
        </row>
        <row r="34">
          <cell r="A34" t="str">
            <v>Breault, Rick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Brodeur, Amanda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Buchanan, Erin</v>
          </cell>
          <cell r="B36" t="str">
            <v>CRS</v>
          </cell>
          <cell r="D36" t="str">
            <v>Brewer Science Inc.</v>
          </cell>
        </row>
        <row r="37">
          <cell r="A37" t="str">
            <v>Burton, Michael</v>
          </cell>
          <cell r="B37" t="str">
            <v>CS</v>
          </cell>
          <cell r="D37" t="str">
            <v>Bureau of Justice Assistance</v>
          </cell>
        </row>
        <row r="38">
          <cell r="A38" t="str">
            <v>Calfano, Brian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Camp, Susan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Canales, Roberto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Capps, Steven</v>
          </cell>
          <cell r="B41" t="str">
            <v>DEV</v>
          </cell>
          <cell r="D41" t="str">
            <v>Camdenton R-III Schools</v>
          </cell>
        </row>
        <row r="42">
          <cell r="A42" t="str">
            <v>Carr, WD</v>
          </cell>
          <cell r="B42" t="str">
            <v>DI</v>
          </cell>
          <cell r="D42" t="str">
            <v>Capnia, Inc.</v>
          </cell>
        </row>
        <row r="43">
          <cell r="A43" t="str">
            <v>Castrey, Raymond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Cemore Brigden, Joanna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Chen, Li-Ling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Cheng, Yungchen</v>
          </cell>
          <cell r="B46" t="str">
            <v>ENG</v>
          </cell>
          <cell r="D46" t="str">
            <v>CFD Research Corporation</v>
          </cell>
        </row>
        <row r="47">
          <cell r="A47" t="str">
            <v>Claborn, David</v>
          </cell>
          <cell r="B47" t="str">
            <v>FA</v>
          </cell>
          <cell r="D47" t="str">
            <v>CFS Engineers</v>
          </cell>
        </row>
        <row r="48">
          <cell r="A48" t="str">
            <v>Cleveland, Tracy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Cooper, Mark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Cornelison, David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Cox, Erica</v>
          </cell>
          <cell r="B51" t="str">
            <v>HHPA</v>
          </cell>
          <cell r="D51" t="str">
            <v>Christian County</v>
          </cell>
        </row>
        <row r="52">
          <cell r="A52" t="str">
            <v>Craig, Christopher</v>
          </cell>
          <cell r="B52" t="str">
            <v>HIS</v>
          </cell>
          <cell r="D52" t="str">
            <v>City of Ash Grove</v>
          </cell>
        </row>
        <row r="53">
          <cell r="A53" t="str">
            <v>Cunningham, Denise</v>
          </cell>
          <cell r="B53" t="str">
            <v>HRA</v>
          </cell>
          <cell r="D53" t="str">
            <v>City of Battlefield</v>
          </cell>
        </row>
        <row r="54">
          <cell r="A54" t="str">
            <v>Curry, Matthew</v>
          </cell>
          <cell r="B54" t="str">
            <v>ILTC</v>
          </cell>
          <cell r="D54" t="str">
            <v>City of Hollister</v>
          </cell>
        </row>
        <row r="55">
          <cell r="A55" t="str">
            <v>Cutbirth, Suzanne</v>
          </cell>
          <cell r="B55" t="str">
            <v>IPT</v>
          </cell>
          <cell r="D55" t="str">
            <v>City of Kimberling City</v>
          </cell>
        </row>
        <row r="56">
          <cell r="A56" t="str">
            <v>Daniel, Todd</v>
          </cell>
          <cell r="B56" t="str">
            <v>JKHH</v>
          </cell>
          <cell r="D56" t="str">
            <v>City of Marshfield</v>
          </cell>
        </row>
        <row r="57">
          <cell r="A57" t="str">
            <v>Davis, Belinda</v>
          </cell>
          <cell r="B57" t="str">
            <v>JVIC</v>
          </cell>
          <cell r="D57" t="str">
            <v>City of Nixa</v>
          </cell>
        </row>
        <row r="58">
          <cell r="A58" t="str">
            <v>Day, Michele</v>
          </cell>
          <cell r="B58" t="str">
            <v>KIN</v>
          </cell>
          <cell r="D58" t="str">
            <v>City of Ozark</v>
          </cell>
        </row>
        <row r="59">
          <cell r="A59" t="str">
            <v>Delong, Robert</v>
          </cell>
          <cell r="B59" t="str">
            <v>LIB</v>
          </cell>
          <cell r="D59" t="str">
            <v>City of Pierce City</v>
          </cell>
        </row>
        <row r="60">
          <cell r="A60" t="str">
            <v>DeWitt, Thomas</v>
          </cell>
          <cell r="B60" t="str">
            <v>MATH</v>
          </cell>
          <cell r="D60" t="str">
            <v>City of Republic</v>
          </cell>
        </row>
        <row r="61">
          <cell r="A61" t="str">
            <v>Dey, Sonal</v>
          </cell>
          <cell r="B61" t="str">
            <v>MCL</v>
          </cell>
          <cell r="D61" t="str">
            <v>City of Springfield</v>
          </cell>
        </row>
        <row r="62">
          <cell r="A62" t="str">
            <v>Dodge, Steven</v>
          </cell>
          <cell r="B62" t="str">
            <v>MDI</v>
          </cell>
          <cell r="D62" t="str">
            <v>City of Springfield Public Health Department</v>
          </cell>
        </row>
        <row r="63">
          <cell r="A63" t="str">
            <v>Dollar, Susan</v>
          </cell>
          <cell r="B63" t="str">
            <v>MPH</v>
          </cell>
          <cell r="D63" t="str">
            <v>City of Strafford</v>
          </cell>
        </row>
        <row r="64">
          <cell r="A64" t="str">
            <v>Duitsman, Dalen</v>
          </cell>
          <cell r="B64" t="str">
            <v>MPP</v>
          </cell>
          <cell r="D64" t="str">
            <v>City Utilities SPGF</v>
          </cell>
        </row>
        <row r="65">
          <cell r="A65" t="str">
            <v>Durham, Paul</v>
          </cell>
          <cell r="B65" t="str">
            <v>MVEC</v>
          </cell>
          <cell r="D65" t="str">
            <v>CoLucid Pharmaceuticals</v>
          </cell>
        </row>
        <row r="66">
          <cell r="A66" t="str">
            <v>Echols, Leslie</v>
          </cell>
          <cell r="B66" t="str">
            <v>NUR</v>
          </cell>
          <cell r="D66" t="str">
            <v>Columbia Public School District</v>
          </cell>
        </row>
        <row r="67">
          <cell r="A67" t="str">
            <v>Ekstam, Keith</v>
          </cell>
          <cell r="B67" t="str">
            <v>OEWRI</v>
          </cell>
          <cell r="D67" t="str">
            <v>Community Foundation of the Ozarks</v>
          </cell>
        </row>
        <row r="68">
          <cell r="A68" t="str">
            <v>Elliott, W Anson</v>
          </cell>
          <cell r="B68" t="str">
            <v>OPHI</v>
          </cell>
          <cell r="D68" t="str">
            <v>Community Partnership of the Ozarks</v>
          </cell>
        </row>
        <row r="69">
          <cell r="A69" t="str">
            <v>Engler, Karen</v>
          </cell>
          <cell r="B69" t="str">
            <v>OSI</v>
          </cell>
          <cell r="D69" t="str">
            <v>Conoco Companies</v>
          </cell>
        </row>
        <row r="70">
          <cell r="A70" t="str">
            <v>English, Catherine</v>
          </cell>
          <cell r="B70" t="str">
            <v>OUT</v>
          </cell>
          <cell r="D70" t="str">
            <v>Conservation Federation of Missouri</v>
          </cell>
        </row>
        <row r="71">
          <cell r="A71" t="str">
            <v>Evans, Kevin</v>
          </cell>
          <cell r="B71" t="str">
            <v>PAMS</v>
          </cell>
          <cell r="D71" t="str">
            <v>Contracting Center of Excellence</v>
          </cell>
        </row>
        <row r="72">
          <cell r="A72" t="str">
            <v>Fallone, Melissa</v>
          </cell>
          <cell r="B72" t="str">
            <v>PAS</v>
          </cell>
          <cell r="D72" t="str">
            <v>Cornell University</v>
          </cell>
        </row>
        <row r="73">
          <cell r="A73" t="str">
            <v>Farris, Robin</v>
          </cell>
          <cell r="B73" t="str">
            <v>PDC</v>
          </cell>
          <cell r="D73" t="str">
            <v>Corporation for Public Broadcasting</v>
          </cell>
        </row>
        <row r="74">
          <cell r="A74" t="str">
            <v>Faucett, David</v>
          </cell>
          <cell r="B74" t="str">
            <v>PLS</v>
          </cell>
          <cell r="D74" t="str">
            <v>Council for International Exchange of Scholars</v>
          </cell>
        </row>
        <row r="75">
          <cell r="A75" t="str">
            <v>Feeney, Monika</v>
          </cell>
          <cell r="B75" t="str">
            <v>PRES</v>
          </cell>
          <cell r="D75" t="str">
            <v>Council of Churches Child Care Resources and Referral</v>
          </cell>
        </row>
        <row r="76">
          <cell r="A76" t="str">
            <v>Fichter, Kathryn</v>
          </cell>
          <cell r="B76" t="str">
            <v>PROV</v>
          </cell>
          <cell r="D76" t="str">
            <v>Cox Health</v>
          </cell>
        </row>
        <row r="77">
          <cell r="A77" t="str">
            <v>Franklin, Keri</v>
          </cell>
          <cell r="B77" t="str">
            <v>PSY</v>
          </cell>
          <cell r="D77" t="str">
            <v>Creative Polymers Pty.Ltd.</v>
          </cell>
        </row>
        <row r="78">
          <cell r="A78" t="str">
            <v>Franks, Claudia</v>
          </cell>
          <cell r="B78" t="str">
            <v>PT</v>
          </cell>
          <cell r="D78" t="str">
            <v>Crosslink</v>
          </cell>
        </row>
        <row r="79">
          <cell r="A79" t="str">
            <v>Frederick, Teresa</v>
          </cell>
          <cell r="B79" t="str">
            <v>PTC</v>
          </cell>
          <cell r="D79" t="str">
            <v>Crosstech Construction Products</v>
          </cell>
        </row>
        <row r="80">
          <cell r="A80" t="str">
            <v>Garland, Brett</v>
          </cell>
          <cell r="B80" t="str">
            <v>REL</v>
          </cell>
          <cell r="D80" t="str">
            <v>Cultural Resource Analysts</v>
          </cell>
        </row>
        <row r="81">
          <cell r="A81" t="str">
            <v>Garrad, Richard</v>
          </cell>
          <cell r="B81" t="str">
            <v>RESLIFE</v>
          </cell>
          <cell r="D81" t="str">
            <v>Curators for the University of Missouri</v>
          </cell>
        </row>
        <row r="82">
          <cell r="A82" t="str">
            <v>Ghosh, Kartik</v>
          </cell>
          <cell r="B82" t="str">
            <v>RFT</v>
          </cell>
          <cell r="D82" t="str">
            <v>Dallas County R-1 Schools</v>
          </cell>
        </row>
        <row r="83">
          <cell r="A83" t="str">
            <v>Giboney, Sharon</v>
          </cell>
          <cell r="B83" t="str">
            <v>RSTATS</v>
          </cell>
          <cell r="D83" t="str">
            <v>Defense Advanced Research Projects Agency</v>
          </cell>
        </row>
        <row r="84">
          <cell r="A84" t="str">
            <v>Gibson, Emily</v>
          </cell>
          <cell r="B84" t="str">
            <v>S&amp;A</v>
          </cell>
          <cell r="D84" t="str">
            <v>Department of the Army</v>
          </cell>
        </row>
        <row r="85">
          <cell r="A85" t="str">
            <v>Goddard, Patricia</v>
          </cell>
          <cell r="B85" t="str">
            <v>SA</v>
          </cell>
          <cell r="D85" t="str">
            <v>Dollar General Literacy Foundation</v>
          </cell>
        </row>
        <row r="86">
          <cell r="A86" t="str">
            <v>Goerndt, Michael</v>
          </cell>
          <cell r="B86" t="str">
            <v>SBTDC</v>
          </cell>
          <cell r="D86" t="str">
            <v>Dr. Scholl Foundation</v>
          </cell>
        </row>
        <row r="87">
          <cell r="A87" t="str">
            <v>Goodwin, David</v>
          </cell>
          <cell r="B87" t="str">
            <v>SLHC</v>
          </cell>
          <cell r="D87" t="str">
            <v>Dreyfus Foundation, Inc.</v>
          </cell>
        </row>
        <row r="88">
          <cell r="A88" t="str">
            <v>Grbac, Kris</v>
          </cell>
          <cell r="B88" t="str">
            <v>SMAT</v>
          </cell>
          <cell r="D88" t="str">
            <v>Drury University</v>
          </cell>
        </row>
        <row r="89">
          <cell r="A89" t="str">
            <v>Greene, Janice</v>
          </cell>
          <cell r="B89" t="str">
            <v>SWK</v>
          </cell>
          <cell r="D89" t="str">
            <v>Dynamic DNA Laboratories</v>
          </cell>
        </row>
        <row r="90">
          <cell r="A90" t="str">
            <v>Gross, Tracy</v>
          </cell>
          <cell r="B90" t="str">
            <v>SWRPDC</v>
          </cell>
          <cell r="D90" t="str">
            <v>East Carolina University</v>
          </cell>
        </row>
        <row r="91">
          <cell r="A91" t="str">
            <v>Guo, Kanghui</v>
          </cell>
          <cell r="B91" t="str">
            <v>TCM</v>
          </cell>
          <cell r="D91" t="str">
            <v>Ecology and Environment</v>
          </cell>
        </row>
        <row r="92">
          <cell r="A92" t="str">
            <v>Gutierrez, Melida</v>
          </cell>
          <cell r="B92" t="str">
            <v>THWC</v>
          </cell>
          <cell r="D92" t="str">
            <v>Economic Development Administration</v>
          </cell>
        </row>
        <row r="93">
          <cell r="A93" t="str">
            <v>Hall, Lisa C</v>
          </cell>
          <cell r="B93" t="str">
            <v>TRiO</v>
          </cell>
          <cell r="D93" t="str">
            <v>El Dorado Springs R-2 School District</v>
          </cell>
        </row>
        <row r="94">
          <cell r="A94" t="str">
            <v>Hallgren, Deanna</v>
          </cell>
          <cell r="B94" t="str">
            <v>VPRED</v>
          </cell>
          <cell r="D94" t="str">
            <v>electroCore LLC</v>
          </cell>
        </row>
        <row r="95">
          <cell r="A95" t="str">
            <v>Hart, James</v>
          </cell>
          <cell r="B95" t="str">
            <v>WP</v>
          </cell>
          <cell r="D95" t="str">
            <v>Evangel University</v>
          </cell>
        </row>
        <row r="96">
          <cell r="A96" t="str">
            <v>Havel, John</v>
          </cell>
          <cell r="D96" t="str">
            <v>Fair Grove Senior Center</v>
          </cell>
        </row>
        <row r="97">
          <cell r="A97" t="str">
            <v>Hein, Stephanie</v>
          </cell>
          <cell r="D97" t="str">
            <v>Federal Emergency Management Agency</v>
          </cell>
        </row>
        <row r="98">
          <cell r="A98" t="str">
            <v>Hellman, Andrea</v>
          </cell>
          <cell r="D98" t="str">
            <v>Feld Entertainment, Inc.</v>
          </cell>
        </row>
        <row r="99">
          <cell r="A99" t="str">
            <v>Heman, Brett</v>
          </cell>
          <cell r="D99" t="str">
            <v>Fluke Thermography</v>
          </cell>
        </row>
        <row r="100">
          <cell r="A100" t="str">
            <v>Hensley, Ronald</v>
          </cell>
          <cell r="D100" t="str">
            <v>Fordland R-III School District</v>
          </cell>
        </row>
        <row r="101">
          <cell r="A101" t="str">
            <v>Hetzler, Tona</v>
          </cell>
          <cell r="D101" t="str">
            <v>Forest Institute of Professional Psychology</v>
          </cell>
        </row>
        <row r="102">
          <cell r="A102" t="str">
            <v>Hickey, Dennis</v>
          </cell>
          <cell r="D102" t="str">
            <v>Fox C-6 School District</v>
          </cell>
        </row>
        <row r="103">
          <cell r="A103" t="str">
            <v>Hood, Jane</v>
          </cell>
          <cell r="D103" t="str">
            <v>FOX Radio Network</v>
          </cell>
        </row>
        <row r="104">
          <cell r="A104" t="str">
            <v>Hough, Lyon</v>
          </cell>
          <cell r="D104" t="str">
            <v>Friends of Hidden Waters, Inc.</v>
          </cell>
        </row>
        <row r="105">
          <cell r="A105" t="str">
            <v>Howard, Susanne</v>
          </cell>
          <cell r="D105" t="str">
            <v>Fulbright</v>
          </cell>
        </row>
        <row r="106">
          <cell r="A106" t="str">
            <v>Hwang, Chin-Feng</v>
          </cell>
          <cell r="D106" t="str">
            <v>Gelstat Corporation</v>
          </cell>
        </row>
        <row r="107">
          <cell r="A107" t="str">
            <v>Ingram, Suzanne</v>
          </cell>
          <cell r="D107" t="str">
            <v>Genysis Nutritional Labs</v>
          </cell>
        </row>
        <row r="108">
          <cell r="A108" t="str">
            <v>Iqbal, Razib</v>
          </cell>
          <cell r="D108" t="str">
            <v>Google</v>
          </cell>
        </row>
        <row r="109">
          <cell r="A109" t="str">
            <v>Jahnke, Tamera</v>
          </cell>
          <cell r="D109" t="str">
            <v>Grasslands Consultants LLC</v>
          </cell>
        </row>
        <row r="110">
          <cell r="A110" t="str">
            <v>Jankovic, Aleksandar</v>
          </cell>
          <cell r="D110" t="str">
            <v>Great Circle</v>
          </cell>
        </row>
        <row r="111">
          <cell r="A111" t="str">
            <v>Jennings, Mary Ann</v>
          </cell>
          <cell r="D111" t="str">
            <v>Greene County</v>
          </cell>
        </row>
        <row r="112">
          <cell r="A112" t="str">
            <v>Johnson, Janelle</v>
          </cell>
          <cell r="D112" t="str">
            <v>Greene County Planning Department</v>
          </cell>
        </row>
        <row r="113">
          <cell r="A113" t="str">
            <v>Jolley, Jason</v>
          </cell>
          <cell r="D113" t="str">
            <v>Greene County Resource Management</v>
          </cell>
        </row>
        <row r="114">
          <cell r="A114" t="str">
            <v>Kaf, Wafaa</v>
          </cell>
          <cell r="D114" t="str">
            <v>Hainan University</v>
          </cell>
        </row>
        <row r="115">
          <cell r="A115" t="str">
            <v>Kammerer, Joseph</v>
          </cell>
          <cell r="D115" t="str">
            <v>Hartville R-II School District</v>
          </cell>
        </row>
        <row r="116">
          <cell r="A116" t="str">
            <v>Kaps, Martin</v>
          </cell>
          <cell r="D116" t="str">
            <v>Hawthorn Foundation</v>
          </cell>
        </row>
        <row r="117">
          <cell r="A117" t="str">
            <v>Keeth, Jonathan</v>
          </cell>
          <cell r="D117" t="str">
            <v>Health Resources and Services Administration</v>
          </cell>
        </row>
        <row r="118">
          <cell r="A118" t="str">
            <v>Killion, Kurt</v>
          </cell>
          <cell r="D118" t="str">
            <v>Hearing Health Foundation</v>
          </cell>
        </row>
        <row r="119">
          <cell r="A119" t="str">
            <v>Kim, Kyoungtae</v>
          </cell>
          <cell r="D119" t="str">
            <v>Henan University of Economics and Law</v>
          </cell>
        </row>
        <row r="120">
          <cell r="A120" t="str">
            <v>Kline, Katie</v>
          </cell>
          <cell r="D120" t="str">
            <v>HNTB Corporation</v>
          </cell>
        </row>
        <row r="121">
          <cell r="A121" t="str">
            <v>Knapp, Timothy</v>
          </cell>
          <cell r="D121" t="str">
            <v>Humansville R-IV School District</v>
          </cell>
        </row>
        <row r="122">
          <cell r="A122" t="str">
            <v>Knight, Rachel</v>
          </cell>
          <cell r="D122" t="str">
            <v>Institute of Museum &amp; Library Services</v>
          </cell>
        </row>
        <row r="123">
          <cell r="A123" t="str">
            <v>Knowles, Amy</v>
          </cell>
          <cell r="D123" t="str">
            <v>Internal Revenue Service</v>
          </cell>
        </row>
        <row r="124">
          <cell r="A124" t="str">
            <v>Kohnen, Angela</v>
          </cell>
          <cell r="D124" t="str">
            <v>International Dehydrated Foods</v>
          </cell>
        </row>
        <row r="125">
          <cell r="A125" t="str">
            <v>Kovacs, Laszlo</v>
          </cell>
          <cell r="D125" t="str">
            <v>International Management Education Center</v>
          </cell>
        </row>
        <row r="126">
          <cell r="A126" t="str">
            <v>Kuhlmeier, Sylvia</v>
          </cell>
          <cell r="D126" t="str">
            <v>Iowa State University</v>
          </cell>
        </row>
        <row r="127">
          <cell r="A127" t="str">
            <v>Kunkel, Allen</v>
          </cell>
          <cell r="D127" t="str">
            <v>James River Basin Partnership</v>
          </cell>
        </row>
        <row r="128">
          <cell r="A128" t="str">
            <v>Lancaster, Dennis</v>
          </cell>
          <cell r="D128" t="str">
            <v>Jim Carson (private individual)</v>
          </cell>
        </row>
        <row r="129">
          <cell r="A129" t="str">
            <v>Langer, Carol</v>
          </cell>
          <cell r="D129" t="str">
            <v>Joplin Parks Department</v>
          </cell>
        </row>
        <row r="130">
          <cell r="A130" t="str">
            <v>Lehman, Timothy</v>
          </cell>
          <cell r="D130" t="str">
            <v>Junction Hill C-12 School District</v>
          </cell>
        </row>
        <row r="131">
          <cell r="A131" t="str">
            <v>Leis, Sherry</v>
          </cell>
          <cell r="D131" t="str">
            <v>Kansas Department of Wildlife, Parks and Tourism</v>
          </cell>
        </row>
        <row r="132">
          <cell r="A132" t="str">
            <v>Ligon, Day</v>
          </cell>
          <cell r="D132" t="str">
            <v>Kansas State Historical Society</v>
          </cell>
        </row>
        <row r="133">
          <cell r="A133" t="str">
            <v>Loge, Jana</v>
          </cell>
          <cell r="D133" t="str">
            <v>Kansas State University</v>
          </cell>
        </row>
        <row r="134">
          <cell r="A134" t="str">
            <v>Lopinot, Neal</v>
          </cell>
          <cell r="D134" t="str">
            <v>Keck Observatory</v>
          </cell>
        </row>
        <row r="135">
          <cell r="A135" t="str">
            <v>Lunday, Herb</v>
          </cell>
          <cell r="D135" t="str">
            <v>Kenneth Jacobs</v>
          </cell>
        </row>
        <row r="136">
          <cell r="A136" t="str">
            <v>Luo, Jun</v>
          </cell>
          <cell r="D136" t="str">
            <v>Kerr Center for Sustainable Agriculture</v>
          </cell>
        </row>
        <row r="137">
          <cell r="A137" t="str">
            <v>Lupfer, Christopher</v>
          </cell>
          <cell r="D137" t="str">
            <v>Kirksville College of Osteopathic Medicine AHEC Office</v>
          </cell>
        </row>
        <row r="138">
          <cell r="A138" t="str">
            <v>MacGregor, Cynthia</v>
          </cell>
          <cell r="D138" t="str">
            <v>Kolb Grading</v>
          </cell>
        </row>
        <row r="139">
          <cell r="A139" t="str">
            <v>Maher, Sean</v>
          </cell>
          <cell r="D139" t="str">
            <v>LAD Foundation</v>
          </cell>
        </row>
        <row r="140">
          <cell r="A140" t="str">
            <v>Malega, Ronald</v>
          </cell>
          <cell r="D140" t="str">
            <v>Lake of the Ozarks Council of Local Governments</v>
          </cell>
        </row>
        <row r="141">
          <cell r="A141" t="str">
            <v>Masterson, Julie</v>
          </cell>
          <cell r="D141" t="str">
            <v>Lamar R-I School District</v>
          </cell>
        </row>
        <row r="142">
          <cell r="A142" t="str">
            <v>Mathis, S Alicia</v>
          </cell>
          <cell r="D142" t="str">
            <v>Lebanon Schools</v>
          </cell>
        </row>
        <row r="143">
          <cell r="A143" t="str">
            <v>Mattocks, Vicki</v>
          </cell>
          <cell r="D143" t="str">
            <v>Lester E Cox Medical Centers</v>
          </cell>
        </row>
        <row r="144">
          <cell r="A144" t="str">
            <v>Mawhiney, Shannon</v>
          </cell>
          <cell r="D144" t="str">
            <v>MAP Pharmaceutical, Inc.</v>
          </cell>
        </row>
        <row r="145">
          <cell r="A145" t="str">
            <v>May, Diane</v>
          </cell>
          <cell r="D145" t="str">
            <v>Marion C Early R-V School District</v>
          </cell>
        </row>
        <row r="146">
          <cell r="A146" t="str">
            <v>Mayanovic, Robert</v>
          </cell>
          <cell r="D146" t="str">
            <v>Marshfield R-I School District</v>
          </cell>
        </row>
        <row r="147">
          <cell r="A147" t="str">
            <v>McCroskey, Marilyn</v>
          </cell>
          <cell r="D147" t="str">
            <v>Marshfield Senior Center</v>
          </cell>
        </row>
        <row r="148">
          <cell r="A148" t="str">
            <v>McKay, Matthew</v>
          </cell>
          <cell r="D148" t="str">
            <v>Mathematical Association of America</v>
          </cell>
        </row>
        <row r="149">
          <cell r="A149" t="str">
            <v>Meinert, David</v>
          </cell>
          <cell r="D149" t="str">
            <v>Mayor's Commission for Children</v>
          </cell>
        </row>
        <row r="150">
          <cell r="A150" t="str">
            <v>Miao, Xin</v>
          </cell>
          <cell r="D150" t="str">
            <v>McDonald County R-I School District</v>
          </cell>
        </row>
        <row r="151">
          <cell r="A151" t="str">
            <v>Michelfelder, Gary</v>
          </cell>
          <cell r="D151" t="str">
            <v>MEC Water Resources</v>
          </cell>
        </row>
        <row r="152">
          <cell r="A152" t="str">
            <v>Mickus, Kevin</v>
          </cell>
          <cell r="D152" t="str">
            <v>Mellon Foundation</v>
          </cell>
        </row>
        <row r="153">
          <cell r="A153" t="str">
            <v>Mitchell, D W</v>
          </cell>
          <cell r="D153" t="str">
            <v>Merck &amp; Co.</v>
          </cell>
        </row>
        <row r="154">
          <cell r="A154" t="str">
            <v>Mitra, Saibal</v>
          </cell>
          <cell r="D154" t="str">
            <v>Mercy Foundation</v>
          </cell>
        </row>
        <row r="155">
          <cell r="A155" t="str">
            <v>Moore, Renee</v>
          </cell>
          <cell r="D155" t="str">
            <v>Mercy Health System</v>
          </cell>
        </row>
        <row r="156">
          <cell r="A156" t="str">
            <v>Moore, Robert</v>
          </cell>
          <cell r="D156" t="str">
            <v>Mercy Medical Research Institute</v>
          </cell>
        </row>
        <row r="157">
          <cell r="A157" t="str">
            <v>Morris, Robert T</v>
          </cell>
          <cell r="D157" t="str">
            <v>Mercy Sports Medicine</v>
          </cell>
        </row>
        <row r="158">
          <cell r="A158" t="str">
            <v>Nordyke, Kathy</v>
          </cell>
          <cell r="D158" t="str">
            <v>MFA Oil Foundation</v>
          </cell>
        </row>
        <row r="159">
          <cell r="A159" t="str">
            <v>Norgren, Michelle</v>
          </cell>
          <cell r="D159" t="str">
            <v>Microsoft</v>
          </cell>
        </row>
        <row r="160">
          <cell r="A160" t="str">
            <v>Nowell, Y Anjanette</v>
          </cell>
          <cell r="D160" t="str">
            <v>Mid-America Athletic Trainers' Association</v>
          </cell>
        </row>
        <row r="161">
          <cell r="A161" t="str">
            <v>Odneal, Marilyn</v>
          </cell>
          <cell r="D161" t="str">
            <v>Missouri Academy of Nutrition and Dietetics</v>
          </cell>
        </row>
        <row r="162">
          <cell r="A162" t="str">
            <v>Oetting, Tara</v>
          </cell>
          <cell r="D162" t="str">
            <v>Missouri Army National Guard</v>
          </cell>
        </row>
        <row r="163">
          <cell r="A163" t="str">
            <v>Onyango, Benjamin</v>
          </cell>
          <cell r="D163" t="str">
            <v>Missouri Arts Council</v>
          </cell>
        </row>
        <row r="164">
          <cell r="A164" t="str">
            <v>Ostensen, Roy</v>
          </cell>
          <cell r="D164" t="str">
            <v>Missouri Assistive Technology</v>
          </cell>
        </row>
        <row r="165">
          <cell r="A165" t="str">
            <v>Oswalt, Jill</v>
          </cell>
          <cell r="D165" t="str">
            <v>Missouri Department of Agriculture</v>
          </cell>
        </row>
        <row r="166">
          <cell r="A166" t="str">
            <v>Owen, Marc</v>
          </cell>
          <cell r="D166" t="str">
            <v>Missouri Department of Conservation</v>
          </cell>
        </row>
        <row r="167">
          <cell r="A167" t="str">
            <v>Parrish, Erin</v>
          </cell>
          <cell r="D167" t="str">
            <v>Missouri Department of Economic Development</v>
          </cell>
        </row>
        <row r="168">
          <cell r="A168" t="str">
            <v>Patel, Rishi</v>
          </cell>
          <cell r="D168" t="str">
            <v>Missouri Department of Elementary and Secondary Education</v>
          </cell>
        </row>
        <row r="169">
          <cell r="A169" t="str">
            <v>Patterson, Jill</v>
          </cell>
          <cell r="D169" t="str">
            <v>Missouri Department of Health</v>
          </cell>
        </row>
        <row r="170">
          <cell r="A170" t="str">
            <v>Pavlowsky, Robert</v>
          </cell>
          <cell r="D170" t="str">
            <v>Missouri Department of Health and Senior Services</v>
          </cell>
        </row>
        <row r="171">
          <cell r="A171" t="str">
            <v>Payne, Heather</v>
          </cell>
          <cell r="D171" t="str">
            <v>Missouri Department of Higher Education</v>
          </cell>
        </row>
        <row r="172">
          <cell r="A172" t="str">
            <v>Payne, Keith</v>
          </cell>
          <cell r="D172" t="str">
            <v>Missouri Department of Natural Resources</v>
          </cell>
        </row>
        <row r="173">
          <cell r="A173" t="str">
            <v>Perkins, Amanda</v>
          </cell>
          <cell r="D173" t="str">
            <v>Missouri Department of Social Services</v>
          </cell>
        </row>
        <row r="174">
          <cell r="A174" t="str">
            <v>Perryman, Kristi</v>
          </cell>
          <cell r="D174" t="str">
            <v>Missouri Department of Social Work</v>
          </cell>
        </row>
        <row r="175">
          <cell r="A175" t="str">
            <v>Peters, Thomas</v>
          </cell>
          <cell r="D175" t="str">
            <v>Missouri Department of Transportation</v>
          </cell>
        </row>
        <row r="176">
          <cell r="A176" t="str">
            <v>Piccolo, Diana</v>
          </cell>
          <cell r="D176" t="str">
            <v>Missouri Emergency Management Agency</v>
          </cell>
        </row>
        <row r="177">
          <cell r="A177" t="str">
            <v>Pierson, Matthew</v>
          </cell>
          <cell r="D177" t="str">
            <v>Missouri Farm Bureau Services</v>
          </cell>
        </row>
        <row r="178">
          <cell r="A178" t="str">
            <v>Plavchan, Peter</v>
          </cell>
          <cell r="D178" t="str">
            <v>Missouri Foundation for Health</v>
          </cell>
        </row>
        <row r="179">
          <cell r="A179" t="str">
            <v>Plymate, Lynda</v>
          </cell>
          <cell r="D179" t="str">
            <v>Missouri Grape and Wine Board</v>
          </cell>
        </row>
        <row r="180">
          <cell r="A180" t="str">
            <v>Poston, Tracey</v>
          </cell>
          <cell r="D180" t="str">
            <v>Missouri Humanities Council</v>
          </cell>
        </row>
        <row r="181">
          <cell r="A181" t="str">
            <v>Proctor, Lisa</v>
          </cell>
          <cell r="D181" t="str">
            <v>Missouri Innovation Campus</v>
          </cell>
        </row>
        <row r="182">
          <cell r="A182" t="str">
            <v>Pszczolkowski, Maciej</v>
          </cell>
          <cell r="D182" t="str">
            <v>Missouri Life Science Research Board</v>
          </cell>
        </row>
        <row r="183">
          <cell r="A183" t="str">
            <v>Qiu, Wenping</v>
          </cell>
          <cell r="D183" t="str">
            <v>Missouri Office of Adminstration</v>
          </cell>
        </row>
        <row r="184">
          <cell r="A184" t="str">
            <v>Qiu, Xiaomin</v>
          </cell>
          <cell r="D184" t="str">
            <v>Missouri Office of Homeland Security</v>
          </cell>
        </row>
        <row r="185">
          <cell r="A185" t="str">
            <v>Ray, Jack</v>
          </cell>
          <cell r="D185" t="str">
            <v>Missouri Public Broadcasting Corporation</v>
          </cell>
        </row>
        <row r="186">
          <cell r="A186" t="str">
            <v>Ray, Jason</v>
          </cell>
          <cell r="D186" t="str">
            <v>Missouri Solid Waste Management, District O</v>
          </cell>
        </row>
        <row r="187">
          <cell r="A187" t="str">
            <v>Rebaza-Vasquez, Jorge</v>
          </cell>
          <cell r="D187" t="str">
            <v>Missouri Special Olympics</v>
          </cell>
        </row>
        <row r="188">
          <cell r="A188" t="str">
            <v>Redd, Emmett</v>
          </cell>
          <cell r="D188" t="str">
            <v>Missouri State Highway Patrol</v>
          </cell>
        </row>
        <row r="189">
          <cell r="A189" t="str">
            <v>Reed, Michael</v>
          </cell>
          <cell r="D189" t="str">
            <v>Missouri State Library</v>
          </cell>
        </row>
        <row r="190">
          <cell r="A190" t="str">
            <v>Reichling, Susanna</v>
          </cell>
          <cell r="D190" t="str">
            <v>Missouri State Public Health Laboratory</v>
          </cell>
        </row>
        <row r="191">
          <cell r="A191" t="str">
            <v>Reid, Helen</v>
          </cell>
          <cell r="D191" t="str">
            <v>Missouri Technology Corporation</v>
          </cell>
        </row>
        <row r="192">
          <cell r="A192" t="str">
            <v>Reid, Les</v>
          </cell>
          <cell r="D192" t="str">
            <v>Missouri University of Science &amp; Technology</v>
          </cell>
        </row>
        <row r="193">
          <cell r="A193" t="str">
            <v>Remley, Melissa</v>
          </cell>
          <cell r="D193" t="str">
            <v>Mountain Grove School District</v>
          </cell>
        </row>
        <row r="194">
          <cell r="A194" t="str">
            <v>Renner, Jane</v>
          </cell>
          <cell r="D194" t="str">
            <v>N/A</v>
          </cell>
        </row>
        <row r="195">
          <cell r="A195" t="str">
            <v>Reynolds, Kristie</v>
          </cell>
          <cell r="D195" t="str">
            <v>National Aeronautics and Space Administration</v>
          </cell>
        </row>
        <row r="196">
          <cell r="A196" t="str">
            <v>Richards, David</v>
          </cell>
          <cell r="D196" t="str">
            <v>National Athletic Trainers' Association</v>
          </cell>
        </row>
        <row r="197">
          <cell r="A197" t="str">
            <v>Rimal, Arbindra</v>
          </cell>
          <cell r="D197" t="str">
            <v>National Cooperative Highway Research Program</v>
          </cell>
        </row>
        <row r="198">
          <cell r="A198" t="str">
            <v>Robbins, Lynn</v>
          </cell>
          <cell r="D198" t="str">
            <v>National Geospatial-Intelligence Agency</v>
          </cell>
        </row>
        <row r="199">
          <cell r="A199" t="str">
            <v>Roberts, Hillary</v>
          </cell>
          <cell r="D199" t="str">
            <v>National Institute of Health</v>
          </cell>
        </row>
        <row r="200">
          <cell r="A200" t="str">
            <v>Robinette, Stephen</v>
          </cell>
          <cell r="D200" t="str">
            <v>National Institute of Justice</v>
          </cell>
        </row>
        <row r="201">
          <cell r="A201" t="str">
            <v>Robison, Jane</v>
          </cell>
          <cell r="D201" t="str">
            <v>National Park Service</v>
          </cell>
        </row>
        <row r="202">
          <cell r="A202" t="str">
            <v>Rockney, Andrea</v>
          </cell>
          <cell r="D202" t="str">
            <v>National Science Foundation</v>
          </cell>
        </row>
        <row r="203">
          <cell r="A203" t="str">
            <v>Romano, David</v>
          </cell>
          <cell r="D203" t="str">
            <v>National Security Agency</v>
          </cell>
        </row>
        <row r="204">
          <cell r="A204" t="str">
            <v>Rongali, Sharath</v>
          </cell>
          <cell r="D204" t="str">
            <v>National Trust for Historic Preservation</v>
          </cell>
        </row>
        <row r="205">
          <cell r="A205" t="str">
            <v>Rugutt, Joseph</v>
          </cell>
          <cell r="D205" t="str">
            <v>National Wild Turkey Federation</v>
          </cell>
        </row>
        <row r="206">
          <cell r="A206" t="str">
            <v>Ryburn, Karen R</v>
          </cell>
          <cell r="D206" t="str">
            <v>National Writing Project</v>
          </cell>
        </row>
        <row r="207">
          <cell r="A207" t="str">
            <v>Ryder, Christina</v>
          </cell>
          <cell r="D207" t="str">
            <v>NAVSUP Fleet Logistics Center San Diego</v>
          </cell>
        </row>
        <row r="208">
          <cell r="A208" t="str">
            <v>Sakidja, Ridwan</v>
          </cell>
          <cell r="D208" t="str">
            <v>Nevada R-V School District</v>
          </cell>
        </row>
        <row r="209">
          <cell r="A209" t="str">
            <v>Schmalzbauer, John</v>
          </cell>
          <cell r="D209" t="str">
            <v>Ningxia University, P.R. China</v>
          </cell>
        </row>
        <row r="210">
          <cell r="A210" t="str">
            <v>Schneider, Scott</v>
          </cell>
          <cell r="D210" t="str">
            <v>North Caroloina Campus Compact</v>
          </cell>
        </row>
        <row r="211">
          <cell r="A211" t="str">
            <v>Schweiger, Paul</v>
          </cell>
          <cell r="D211" t="str">
            <v>Office of Naval Research</v>
          </cell>
        </row>
        <row r="212">
          <cell r="A212" t="str">
            <v>Sedaghat-Herati, Reza</v>
          </cell>
          <cell r="D212" t="str">
            <v>Oklahoma Department of Wildlife Conservation</v>
          </cell>
        </row>
        <row r="213">
          <cell r="A213" t="str">
            <v>Seevers, Lindsey</v>
          </cell>
          <cell r="D213" t="str">
            <v>Oklahoma State University</v>
          </cell>
        </row>
        <row r="214">
          <cell r="A214" t="str">
            <v>Sellers, Marie</v>
          </cell>
          <cell r="D214" t="str">
            <v>Olsson and Associates</v>
          </cell>
        </row>
        <row r="215">
          <cell r="A215" t="str">
            <v>Senger, Steven</v>
          </cell>
          <cell r="D215" t="str">
            <v>Palmerton and Parish, Inc.</v>
          </cell>
        </row>
        <row r="216">
          <cell r="A216" t="str">
            <v>Siebert, Matthew</v>
          </cell>
          <cell r="D216" t="str">
            <v>Panamerican, Inc.</v>
          </cell>
        </row>
        <row r="217">
          <cell r="A217" t="str">
            <v>Sims-Giddens, Susan</v>
          </cell>
          <cell r="D217" t="str">
            <v>PAST Foundation</v>
          </cell>
        </row>
        <row r="218">
          <cell r="A218" t="str">
            <v>Slattery, Dianne</v>
          </cell>
          <cell r="D218" t="str">
            <v>People's Government of Ningxia Hui Autonomous Region</v>
          </cell>
        </row>
        <row r="219">
          <cell r="A219" t="str">
            <v>Smith, Joshua</v>
          </cell>
          <cell r="D219" t="str">
            <v>Peoria Tribe of Indians of Oklahoma</v>
          </cell>
        </row>
        <row r="220">
          <cell r="A220" t="str">
            <v>Speer, Robert</v>
          </cell>
          <cell r="D220" t="str">
            <v>Phigenics</v>
          </cell>
        </row>
        <row r="221">
          <cell r="A221" t="str">
            <v>Steinle, Erich</v>
          </cell>
          <cell r="D221" t="str">
            <v>Physical Sciences Inc.</v>
          </cell>
        </row>
        <row r="222">
          <cell r="A222" t="str">
            <v>Stepanova, Maria</v>
          </cell>
          <cell r="D222" t="str">
            <v>Physician Assistant Education Association</v>
          </cell>
        </row>
        <row r="223">
          <cell r="A223" t="str">
            <v>Stewart, Byron</v>
          </cell>
          <cell r="D223" t="str">
            <v>Produce for Better Health Foundation</v>
          </cell>
        </row>
        <row r="224">
          <cell r="A224" t="str">
            <v>Stewart, Tammy</v>
          </cell>
          <cell r="D224" t="str">
            <v>Professional and Organization Development Network in Higher Education</v>
          </cell>
        </row>
        <row r="225">
          <cell r="A225" t="str">
            <v>Stone, Lorene</v>
          </cell>
          <cell r="D225" t="str">
            <v>Project WET Foundation</v>
          </cell>
        </row>
        <row r="226">
          <cell r="A226" t="str">
            <v>Stout, Michael</v>
          </cell>
          <cell r="D226" t="str">
            <v>Qingdao University, P.R.C.</v>
          </cell>
        </row>
        <row r="227">
          <cell r="A227" t="str">
            <v>Sudbrock, Christine</v>
          </cell>
          <cell r="D227" t="str">
            <v>Research Corporation for Science Advancement</v>
          </cell>
        </row>
        <row r="228">
          <cell r="A228" t="str">
            <v>Sullivan, Patrick</v>
          </cell>
          <cell r="D228" t="str">
            <v>Research Foundation for the State University of New York</v>
          </cell>
        </row>
        <row r="229">
          <cell r="A229" t="str">
            <v>Sun, Xingping</v>
          </cell>
          <cell r="D229" t="str">
            <v>Robertson Contractors</v>
          </cell>
        </row>
        <row r="230">
          <cell r="A230" t="str">
            <v>Sutliff, Kristene</v>
          </cell>
          <cell r="D230" t="str">
            <v>Rural Community College Alliance</v>
          </cell>
        </row>
        <row r="231">
          <cell r="A231" t="str">
            <v>Tassin, Kerri</v>
          </cell>
          <cell r="D231" t="str">
            <v>Saint Louis Agency on Training and Employment</v>
          </cell>
        </row>
        <row r="232">
          <cell r="A232" t="str">
            <v>Thomas, Diann</v>
          </cell>
          <cell r="D232" t="str">
            <v>Saint Louis Science Center</v>
          </cell>
        </row>
        <row r="233">
          <cell r="A233" t="str">
            <v>Thompson, Dustin</v>
          </cell>
          <cell r="D233" t="str">
            <v>Saint Louis University</v>
          </cell>
        </row>
        <row r="234">
          <cell r="A234" t="str">
            <v>Thompson, Kip</v>
          </cell>
          <cell r="D234" t="str">
            <v>Sertoma, Inc.</v>
          </cell>
        </row>
        <row r="235">
          <cell r="A235" t="str">
            <v>Tivener, Kristin</v>
          </cell>
          <cell r="D235" t="str">
            <v>Seymour R-II School District</v>
          </cell>
        </row>
        <row r="236">
          <cell r="A236" t="str">
            <v>Udan, Ryan</v>
          </cell>
          <cell r="D236" t="str">
            <v>Shamrock Marketing Services, Inc.</v>
          </cell>
        </row>
        <row r="237">
          <cell r="A237" t="str">
            <v>Underwood, Tabitha</v>
          </cell>
          <cell r="D237" t="str">
            <v>Shell Knob School District</v>
          </cell>
        </row>
        <row r="238">
          <cell r="A238" t="str">
            <v>Vollmar, Kenneth</v>
          </cell>
          <cell r="D238" t="str">
            <v>SI2 Technologies, Inc.</v>
          </cell>
        </row>
        <row r="239">
          <cell r="A239" t="str">
            <v>Wait, Alexander</v>
          </cell>
          <cell r="D239" t="str">
            <v>Skaggs Foundation</v>
          </cell>
        </row>
        <row r="240">
          <cell r="A240" t="str">
            <v>Walker, Elizabeth</v>
          </cell>
          <cell r="D240" t="str">
            <v>Small Business Administration</v>
          </cell>
        </row>
        <row r="241">
          <cell r="D241" t="str">
            <v>Society for the Teaching of Psychology</v>
          </cell>
        </row>
        <row r="242">
          <cell r="D242" t="str">
            <v>South China University of Technology</v>
          </cell>
        </row>
        <row r="243">
          <cell r="D243" t="str">
            <v>Southeast Missouri State University</v>
          </cell>
        </row>
        <row r="244">
          <cell r="D244" t="str">
            <v>Southwest RV School District</v>
          </cell>
        </row>
        <row r="245">
          <cell r="D245" t="str">
            <v>Spencer Educational Foundation, Inc.</v>
          </cell>
        </row>
        <row r="246">
          <cell r="D246" t="str">
            <v>Sprenkle &amp; Associate, Inc.</v>
          </cell>
        </row>
        <row r="247">
          <cell r="D247" t="str">
            <v>Springfield Area Chamber of Commerce</v>
          </cell>
        </row>
        <row r="248">
          <cell r="D248" t="str">
            <v>Springfield Black Tie, Inc.</v>
          </cell>
        </row>
        <row r="249">
          <cell r="D249" t="str">
            <v>Springfield Business Development Corporation</v>
          </cell>
        </row>
        <row r="250">
          <cell r="D250" t="str">
            <v>Springfield Greene County Public Health Department</v>
          </cell>
        </row>
        <row r="251">
          <cell r="D251" t="str">
            <v>Springfield Public Schools</v>
          </cell>
        </row>
        <row r="252">
          <cell r="D252" t="str">
            <v>State Emergency Management Agency</v>
          </cell>
        </row>
        <row r="253">
          <cell r="D253" t="str">
            <v>Statistical Research, Inc.</v>
          </cell>
        </row>
        <row r="254">
          <cell r="D254" t="str">
            <v>Stockton R-I School District</v>
          </cell>
        </row>
        <row r="255">
          <cell r="D255" t="str">
            <v>Strafford R-VI School District</v>
          </cell>
        </row>
        <row r="256">
          <cell r="D256" t="str">
            <v>Substance Abuse and Mental Health Services Administration</v>
          </cell>
        </row>
        <row r="257">
          <cell r="D257" t="str">
            <v>Taiwan Foundation for Democracy</v>
          </cell>
        </row>
        <row r="258">
          <cell r="D258" t="str">
            <v>Taneyville R-II School District</v>
          </cell>
        </row>
        <row r="259">
          <cell r="D259" t="str">
            <v>Tansna Therapeutics</v>
          </cell>
        </row>
        <row r="260">
          <cell r="D260" t="str">
            <v>Texas Department of Transportation</v>
          </cell>
        </row>
        <row r="261">
          <cell r="D261" t="str">
            <v>Texas State University</v>
          </cell>
        </row>
        <row r="262">
          <cell r="D262" t="str">
            <v>Tiger Paw Early Childhood Center</v>
          </cell>
        </row>
        <row r="263">
          <cell r="D263" t="str">
            <v>Tri-State Engineering</v>
          </cell>
        </row>
        <row r="264">
          <cell r="D264" t="str">
            <v>Triton Systems, Inc.</v>
          </cell>
        </row>
        <row r="265">
          <cell r="D265" t="str">
            <v>Tuning Elements</v>
          </cell>
        </row>
        <row r="266">
          <cell r="D266" t="str">
            <v>University Court of the University of St Andrews</v>
          </cell>
        </row>
        <row r="267">
          <cell r="D267" t="str">
            <v>University of Arizona</v>
          </cell>
        </row>
        <row r="268">
          <cell r="D268" t="str">
            <v>University of Dayton Research Institute</v>
          </cell>
        </row>
        <row r="269">
          <cell r="D269" t="str">
            <v>University of Houston</v>
          </cell>
        </row>
        <row r="270">
          <cell r="D270" t="str">
            <v>University of Illinois</v>
          </cell>
        </row>
        <row r="271">
          <cell r="D271" t="str">
            <v>University of Kansas</v>
          </cell>
        </row>
        <row r="272">
          <cell r="D272" t="str">
            <v>University of Missouri</v>
          </cell>
        </row>
        <row r="273">
          <cell r="D273" t="str">
            <v>University of Nevada Reno</v>
          </cell>
        </row>
        <row r="274">
          <cell r="D274" t="str">
            <v>University of Northern Iowa</v>
          </cell>
        </row>
        <row r="275">
          <cell r="D275" t="str">
            <v>University of Texas</v>
          </cell>
        </row>
        <row r="276">
          <cell r="D276" t="str">
            <v>University of Wisconsin</v>
          </cell>
        </row>
        <row r="277">
          <cell r="D277" t="str">
            <v>US Army Corp of Engineers</v>
          </cell>
        </row>
        <row r="278">
          <cell r="D278" t="str">
            <v>US Bank</v>
          </cell>
        </row>
        <row r="279">
          <cell r="D279" t="str">
            <v>US Department of Agriculture</v>
          </cell>
        </row>
        <row r="280">
          <cell r="D280" t="str">
            <v>US Department of Commerce</v>
          </cell>
        </row>
        <row r="281">
          <cell r="D281" t="str">
            <v>US Department of Defense</v>
          </cell>
        </row>
        <row r="282">
          <cell r="D282" t="str">
            <v>US Department of Education</v>
          </cell>
        </row>
        <row r="283">
          <cell r="D283" t="str">
            <v>US Department of Energy</v>
          </cell>
        </row>
        <row r="284">
          <cell r="D284" t="str">
            <v>US Department of Health and Human Services</v>
          </cell>
        </row>
        <row r="285">
          <cell r="D285" t="str">
            <v>US Department of Homeland Security</v>
          </cell>
        </row>
        <row r="286">
          <cell r="D286" t="str">
            <v>US Department of Housing and Urban Development</v>
          </cell>
        </row>
        <row r="287">
          <cell r="D287" t="str">
            <v>US Department of Justice</v>
          </cell>
        </row>
        <row r="288">
          <cell r="D288" t="str">
            <v>US Department of Labor</v>
          </cell>
        </row>
        <row r="289">
          <cell r="D289" t="str">
            <v>US Department of State</v>
          </cell>
        </row>
        <row r="290">
          <cell r="D290" t="str">
            <v>US Department of the Interior</v>
          </cell>
        </row>
        <row r="291">
          <cell r="D291" t="str">
            <v>US Department of Transportation</v>
          </cell>
        </row>
        <row r="292">
          <cell r="D292" t="str">
            <v>US Environmental Protection Agency</v>
          </cell>
        </row>
        <row r="293">
          <cell r="D293" t="str">
            <v>US Fish &amp; Wildlife Service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6"/>
  <sheetViews>
    <sheetView showGridLines="0" tabSelected="1" zoomScale="80" zoomScaleNormal="80" workbookViewId="0">
      <pane ySplit="2" topLeftCell="A3" activePane="bottomLeft" state="frozen"/>
      <selection pane="bottomLeft" sqref="A1:M1"/>
    </sheetView>
  </sheetViews>
  <sheetFormatPr defaultRowHeight="15" x14ac:dyDescent="0.25"/>
  <cols>
    <col min="1" max="2" width="2.7109375" style="3" customWidth="1"/>
    <col min="3" max="3" width="13.7109375" style="87" customWidth="1"/>
    <col min="4" max="4" width="30.7109375" style="88" customWidth="1"/>
    <col min="5" max="5" width="40.7109375" style="89" customWidth="1"/>
    <col min="6" max="6" width="13.7109375" style="90" customWidth="1"/>
    <col min="7" max="7" width="13.7109375" style="91" customWidth="1"/>
    <col min="8" max="8" width="30.7109375" style="91" customWidth="1"/>
    <col min="9" max="9" width="15" style="90" customWidth="1"/>
    <col min="10" max="10" width="30.7109375" style="3" customWidth="1"/>
    <col min="11" max="11" width="18.7109375" style="3" customWidth="1"/>
    <col min="12" max="12" width="13.7109375" style="3" customWidth="1"/>
    <col min="13" max="13" width="26.42578125" style="92" customWidth="1"/>
    <col min="14" max="16384" width="9.140625" style="3"/>
  </cols>
  <sheetData>
    <row r="1" spans="1:13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x14ac:dyDescent="0.25">
      <c r="A2" s="4" t="s">
        <v>1</v>
      </c>
      <c r="B2" s="5"/>
      <c r="C2" s="6"/>
      <c r="D2" s="7"/>
      <c r="E2" s="4"/>
      <c r="F2" s="4"/>
      <c r="G2" s="2"/>
      <c r="H2" s="8" t="s">
        <v>2</v>
      </c>
      <c r="I2" s="9">
        <f>I3+I48+I77+I89+I126+I178+I214+I283+I287+I291+I295+I300+I306+I340+I7+I425+I431</f>
        <v>303</v>
      </c>
      <c r="J2" s="9"/>
      <c r="K2" s="8"/>
      <c r="L2" s="8" t="s">
        <v>3</v>
      </c>
      <c r="M2" s="10">
        <f>M3+M48+M77+M89+M126+M178+M214+M283+M287+M291+M295+M300+M306+M340+M7+M425+M431</f>
        <v>26051085.590000004</v>
      </c>
    </row>
    <row r="3" spans="1:13" s="20" customFormat="1" ht="21" x14ac:dyDescent="0.25">
      <c r="A3" s="11" t="s">
        <v>4</v>
      </c>
      <c r="B3" s="11"/>
      <c r="C3" s="12"/>
      <c r="D3" s="13"/>
      <c r="E3" s="14"/>
      <c r="F3" s="15"/>
      <c r="G3" s="16"/>
      <c r="H3" s="17" t="s">
        <v>2</v>
      </c>
      <c r="I3" s="18">
        <f>COUNT(M5:M6)</f>
        <v>0</v>
      </c>
      <c r="J3" s="18"/>
      <c r="K3" s="18"/>
      <c r="L3" s="17" t="s">
        <v>3</v>
      </c>
      <c r="M3" s="19">
        <f>SUM(M5:M6)</f>
        <v>0</v>
      </c>
    </row>
    <row r="4" spans="1:13" ht="37.5" x14ac:dyDescent="0.25">
      <c r="A4" s="21"/>
      <c r="B4" s="21"/>
      <c r="C4" s="22" t="s">
        <v>5</v>
      </c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5" t="s">
        <v>14</v>
      </c>
      <c r="M4" s="25" t="s">
        <v>3</v>
      </c>
    </row>
    <row r="5" spans="1:13" x14ac:dyDescent="0.25">
      <c r="C5" s="27"/>
      <c r="D5" s="28"/>
      <c r="E5" s="28"/>
      <c r="F5" s="29"/>
      <c r="G5" s="29"/>
      <c r="H5" s="28"/>
      <c r="I5" s="29"/>
      <c r="J5" s="28"/>
      <c r="K5" s="29"/>
      <c r="L5" s="30"/>
      <c r="M5" s="31"/>
    </row>
    <row r="6" spans="1:13" ht="15" customHeight="1" x14ac:dyDescent="0.25">
      <c r="A6" s="26"/>
      <c r="B6" s="26"/>
      <c r="C6" s="33"/>
      <c r="D6" s="34"/>
      <c r="E6" s="35"/>
      <c r="F6" s="36"/>
      <c r="G6" s="37"/>
      <c r="H6" s="37"/>
      <c r="I6" s="36"/>
      <c r="J6" s="32"/>
      <c r="K6" s="32"/>
      <c r="L6" s="32"/>
      <c r="M6" s="38"/>
    </row>
    <row r="7" spans="1:13" ht="21" x14ac:dyDescent="0.25">
      <c r="A7" s="11" t="s">
        <v>24</v>
      </c>
      <c r="B7" s="11"/>
      <c r="C7" s="12"/>
      <c r="D7" s="13"/>
      <c r="E7" s="14"/>
      <c r="F7" s="15"/>
      <c r="G7" s="16"/>
      <c r="H7" s="17" t="s">
        <v>2</v>
      </c>
      <c r="I7" s="18">
        <f>I8+I32+I37</f>
        <v>31</v>
      </c>
      <c r="J7" s="18"/>
      <c r="K7" s="18"/>
      <c r="L7" s="17" t="s">
        <v>3</v>
      </c>
      <c r="M7" s="19">
        <f>M8+M32+M37</f>
        <v>821643.91999999993</v>
      </c>
    </row>
    <row r="8" spans="1:13" ht="21" x14ac:dyDescent="0.25">
      <c r="B8" s="39" t="s">
        <v>24</v>
      </c>
      <c r="C8" s="40"/>
      <c r="D8" s="41"/>
      <c r="E8" s="42"/>
      <c r="F8" s="43"/>
      <c r="G8" s="44"/>
      <c r="H8" s="44" t="s">
        <v>2</v>
      </c>
      <c r="I8" s="45">
        <f>COUNT(M10:M31)</f>
        <v>21</v>
      </c>
      <c r="J8" s="46"/>
      <c r="K8" s="46"/>
      <c r="L8" s="45" t="s">
        <v>3</v>
      </c>
      <c r="M8" s="47">
        <f>SUM(M10:M31)</f>
        <v>286563.8</v>
      </c>
    </row>
    <row r="9" spans="1:13" ht="37.5" x14ac:dyDescent="0.25">
      <c r="A9" s="21"/>
      <c r="B9" s="21"/>
      <c r="C9" s="22" t="s">
        <v>5</v>
      </c>
      <c r="D9" s="23" t="s">
        <v>6</v>
      </c>
      <c r="E9" s="24" t="s">
        <v>7</v>
      </c>
      <c r="F9" s="24" t="s">
        <v>8</v>
      </c>
      <c r="G9" s="24" t="s">
        <v>9</v>
      </c>
      <c r="H9" s="24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5" t="s">
        <v>3</v>
      </c>
    </row>
    <row r="10" spans="1:13" x14ac:dyDescent="0.25">
      <c r="C10" s="27" t="s">
        <v>36</v>
      </c>
      <c r="D10" s="28" t="s">
        <v>37</v>
      </c>
      <c r="E10" s="28" t="s">
        <v>38</v>
      </c>
      <c r="F10" s="29" t="s">
        <v>39</v>
      </c>
      <c r="G10" s="48" t="s">
        <v>40</v>
      </c>
      <c r="H10" s="28" t="s">
        <v>38</v>
      </c>
      <c r="I10" s="29" t="s">
        <v>41</v>
      </c>
      <c r="J10" s="28" t="s">
        <v>42</v>
      </c>
      <c r="K10" s="29" t="s">
        <v>43</v>
      </c>
      <c r="L10" s="30">
        <v>43007</v>
      </c>
      <c r="M10" s="31">
        <v>953</v>
      </c>
    </row>
    <row r="11" spans="1:13" x14ac:dyDescent="0.25">
      <c r="C11" s="27" t="s">
        <v>46</v>
      </c>
      <c r="D11" s="28" t="s">
        <v>37</v>
      </c>
      <c r="E11" s="28" t="s">
        <v>38</v>
      </c>
      <c r="F11" s="29" t="s">
        <v>39</v>
      </c>
      <c r="G11" s="48" t="s">
        <v>40</v>
      </c>
      <c r="H11" s="28" t="s">
        <v>38</v>
      </c>
      <c r="I11" s="29" t="s">
        <v>41</v>
      </c>
      <c r="J11" s="28" t="s">
        <v>42</v>
      </c>
      <c r="K11" s="29" t="s">
        <v>43</v>
      </c>
      <c r="L11" s="30">
        <v>43007</v>
      </c>
      <c r="M11" s="31">
        <v>3420</v>
      </c>
    </row>
    <row r="12" spans="1:13" ht="30" x14ac:dyDescent="0.25">
      <c r="C12" s="27">
        <v>18038</v>
      </c>
      <c r="D12" s="28" t="s">
        <v>37</v>
      </c>
      <c r="E12" s="28" t="s">
        <v>50</v>
      </c>
      <c r="F12" s="29" t="s">
        <v>40</v>
      </c>
      <c r="G12" s="29" t="s">
        <v>40</v>
      </c>
      <c r="H12" s="28" t="s">
        <v>51</v>
      </c>
      <c r="I12" s="29" t="s">
        <v>52</v>
      </c>
      <c r="J12" s="28" t="s">
        <v>42</v>
      </c>
      <c r="K12" s="29" t="s">
        <v>53</v>
      </c>
      <c r="L12" s="30">
        <v>42979</v>
      </c>
      <c r="M12" s="31">
        <v>49300</v>
      </c>
    </row>
    <row r="13" spans="1:13" ht="30" x14ac:dyDescent="0.25">
      <c r="C13" s="27">
        <v>18038</v>
      </c>
      <c r="D13" s="28" t="s">
        <v>37</v>
      </c>
      <c r="E13" s="28" t="s">
        <v>50</v>
      </c>
      <c r="F13" s="29" t="s">
        <v>40</v>
      </c>
      <c r="G13" s="29" t="s">
        <v>40</v>
      </c>
      <c r="H13" s="28" t="s">
        <v>51</v>
      </c>
      <c r="I13" s="29" t="s">
        <v>52</v>
      </c>
      <c r="J13" s="28" t="s">
        <v>42</v>
      </c>
      <c r="K13" s="29" t="s">
        <v>53</v>
      </c>
      <c r="L13" s="30">
        <v>42979</v>
      </c>
      <c r="M13" s="31">
        <v>5250</v>
      </c>
    </row>
    <row r="14" spans="1:13" ht="30" x14ac:dyDescent="0.25">
      <c r="C14" s="27">
        <v>18038</v>
      </c>
      <c r="D14" s="28" t="s">
        <v>37</v>
      </c>
      <c r="E14" s="28" t="s">
        <v>50</v>
      </c>
      <c r="F14" s="29" t="s">
        <v>40</v>
      </c>
      <c r="G14" s="29" t="s">
        <v>40</v>
      </c>
      <c r="H14" s="28" t="s">
        <v>51</v>
      </c>
      <c r="I14" s="29" t="s">
        <v>52</v>
      </c>
      <c r="J14" s="28" t="s">
        <v>42</v>
      </c>
      <c r="K14" s="29" t="s">
        <v>53</v>
      </c>
      <c r="L14" s="30">
        <v>42979</v>
      </c>
      <c r="M14" s="31">
        <v>56500</v>
      </c>
    </row>
    <row r="15" spans="1:13" x14ac:dyDescent="0.25">
      <c r="C15" s="27" t="s">
        <v>36</v>
      </c>
      <c r="D15" s="28" t="s">
        <v>37</v>
      </c>
      <c r="E15" s="28" t="s">
        <v>64</v>
      </c>
      <c r="F15" s="29" t="s">
        <v>40</v>
      </c>
      <c r="G15" s="29" t="s">
        <v>40</v>
      </c>
      <c r="H15" s="28" t="s">
        <v>64</v>
      </c>
      <c r="I15" s="29" t="s">
        <v>41</v>
      </c>
      <c r="J15" s="28" t="s">
        <v>42</v>
      </c>
      <c r="K15" s="29" t="s">
        <v>43</v>
      </c>
      <c r="L15" s="30">
        <v>43089</v>
      </c>
      <c r="M15" s="31">
        <v>725</v>
      </c>
    </row>
    <row r="16" spans="1:13" x14ac:dyDescent="0.25">
      <c r="C16" s="27" t="s">
        <v>46</v>
      </c>
      <c r="D16" s="28" t="s">
        <v>37</v>
      </c>
      <c r="E16" s="28" t="s">
        <v>64</v>
      </c>
      <c r="F16" s="29" t="s">
        <v>40</v>
      </c>
      <c r="G16" s="29" t="s">
        <v>40</v>
      </c>
      <c r="H16" s="28" t="s">
        <v>64</v>
      </c>
      <c r="I16" s="29" t="s">
        <v>41</v>
      </c>
      <c r="J16" s="28" t="s">
        <v>42</v>
      </c>
      <c r="K16" s="29" t="s">
        <v>43</v>
      </c>
      <c r="L16" s="30">
        <v>43089</v>
      </c>
      <c r="M16" s="31">
        <v>8589.83</v>
      </c>
    </row>
    <row r="17" spans="1:13" ht="45" x14ac:dyDescent="0.25">
      <c r="C17" s="27">
        <v>17169</v>
      </c>
      <c r="D17" s="28" t="s">
        <v>47</v>
      </c>
      <c r="E17" s="28" t="s">
        <v>72</v>
      </c>
      <c r="F17" s="29" t="s">
        <v>73</v>
      </c>
      <c r="G17" s="29" t="s">
        <v>40</v>
      </c>
      <c r="H17" s="28" t="s">
        <v>74</v>
      </c>
      <c r="I17" s="29" t="s">
        <v>75</v>
      </c>
      <c r="J17" s="28" t="s">
        <v>76</v>
      </c>
      <c r="K17" s="29" t="s">
        <v>77</v>
      </c>
      <c r="L17" s="30">
        <v>43129</v>
      </c>
      <c r="M17" s="31">
        <v>828</v>
      </c>
    </row>
    <row r="18" spans="1:13" ht="15" customHeight="1" x14ac:dyDescent="0.25">
      <c r="C18" s="27">
        <v>17169</v>
      </c>
      <c r="D18" s="28" t="s">
        <v>54</v>
      </c>
      <c r="E18" s="28" t="s">
        <v>72</v>
      </c>
      <c r="F18" s="29" t="s">
        <v>73</v>
      </c>
      <c r="G18" s="29" t="s">
        <v>40</v>
      </c>
      <c r="H18" s="28" t="s">
        <v>74</v>
      </c>
      <c r="I18" s="29" t="s">
        <v>75</v>
      </c>
      <c r="J18" s="28" t="s">
        <v>76</v>
      </c>
      <c r="K18" s="29" t="s">
        <v>77</v>
      </c>
      <c r="L18" s="30">
        <v>43129</v>
      </c>
      <c r="M18" s="31">
        <v>4970</v>
      </c>
    </row>
    <row r="19" spans="1:13" ht="45" x14ac:dyDescent="0.25">
      <c r="C19" s="27">
        <v>17169</v>
      </c>
      <c r="D19" s="28" t="s">
        <v>58</v>
      </c>
      <c r="E19" s="28" t="s">
        <v>72</v>
      </c>
      <c r="F19" s="29" t="s">
        <v>73</v>
      </c>
      <c r="G19" s="29" t="s">
        <v>40</v>
      </c>
      <c r="H19" s="28" t="s">
        <v>74</v>
      </c>
      <c r="I19" s="29" t="s">
        <v>75</v>
      </c>
      <c r="J19" s="28" t="s">
        <v>76</v>
      </c>
      <c r="K19" s="29" t="s">
        <v>77</v>
      </c>
      <c r="L19" s="30">
        <v>43129</v>
      </c>
      <c r="M19" s="31">
        <v>10770</v>
      </c>
    </row>
    <row r="20" spans="1:13" ht="45" x14ac:dyDescent="0.25">
      <c r="C20" s="27">
        <v>17168</v>
      </c>
      <c r="D20" s="28" t="s">
        <v>61</v>
      </c>
      <c r="E20" s="28" t="s">
        <v>80</v>
      </c>
      <c r="F20" s="29" t="s">
        <v>73</v>
      </c>
      <c r="G20" s="29" t="s">
        <v>40</v>
      </c>
      <c r="H20" s="28" t="s">
        <v>74</v>
      </c>
      <c r="I20" s="29" t="s">
        <v>75</v>
      </c>
      <c r="J20" s="28" t="s">
        <v>76</v>
      </c>
      <c r="K20" s="29" t="s">
        <v>77</v>
      </c>
      <c r="L20" s="30">
        <v>43129</v>
      </c>
      <c r="M20" s="31">
        <v>13200</v>
      </c>
    </row>
    <row r="21" spans="1:13" ht="30" x14ac:dyDescent="0.25">
      <c r="C21" s="27">
        <v>17162</v>
      </c>
      <c r="D21" s="28" t="s">
        <v>44</v>
      </c>
      <c r="E21" s="28" t="s">
        <v>83</v>
      </c>
      <c r="F21" s="29" t="s">
        <v>84</v>
      </c>
      <c r="G21" s="29" t="s">
        <v>40</v>
      </c>
      <c r="H21" s="28" t="s">
        <v>74</v>
      </c>
      <c r="I21" s="29" t="s">
        <v>75</v>
      </c>
      <c r="J21" s="28" t="s">
        <v>76</v>
      </c>
      <c r="K21" s="29" t="s">
        <v>77</v>
      </c>
      <c r="L21" s="30">
        <v>43129</v>
      </c>
      <c r="M21" s="31">
        <v>14876</v>
      </c>
    </row>
    <row r="22" spans="1:13" ht="45" x14ac:dyDescent="0.25">
      <c r="C22" s="27">
        <v>17236</v>
      </c>
      <c r="D22" s="28" t="s">
        <v>44</v>
      </c>
      <c r="E22" s="28" t="s">
        <v>87</v>
      </c>
      <c r="F22" s="29" t="s">
        <v>84</v>
      </c>
      <c r="G22" s="29" t="s">
        <v>40</v>
      </c>
      <c r="H22" s="28" t="s">
        <v>88</v>
      </c>
      <c r="I22" s="29" t="s">
        <v>52</v>
      </c>
      <c r="J22" s="28" t="s">
        <v>89</v>
      </c>
      <c r="K22" s="29" t="s">
        <v>77</v>
      </c>
      <c r="L22" s="30">
        <v>43125</v>
      </c>
      <c r="M22" s="31">
        <v>4500</v>
      </c>
    </row>
    <row r="23" spans="1:13" ht="30" x14ac:dyDescent="0.25">
      <c r="C23" s="27">
        <v>17162</v>
      </c>
      <c r="D23" s="28" t="s">
        <v>65</v>
      </c>
      <c r="E23" s="28" t="s">
        <v>90</v>
      </c>
      <c r="F23" s="29" t="s">
        <v>84</v>
      </c>
      <c r="G23" s="29" t="s">
        <v>40</v>
      </c>
      <c r="H23" s="28" t="s">
        <v>74</v>
      </c>
      <c r="I23" s="29" t="s">
        <v>75</v>
      </c>
      <c r="J23" s="28" t="s">
        <v>76</v>
      </c>
      <c r="K23" s="29" t="s">
        <v>77</v>
      </c>
      <c r="L23" s="30">
        <v>43129</v>
      </c>
      <c r="M23" s="31">
        <v>34712</v>
      </c>
    </row>
    <row r="24" spans="1:13" ht="45" x14ac:dyDescent="0.25">
      <c r="C24" s="27">
        <v>17236</v>
      </c>
      <c r="D24" s="28" t="s">
        <v>65</v>
      </c>
      <c r="E24" s="28" t="s">
        <v>87</v>
      </c>
      <c r="F24" s="29" t="s">
        <v>84</v>
      </c>
      <c r="G24" s="29" t="s">
        <v>40</v>
      </c>
      <c r="H24" s="28" t="s">
        <v>88</v>
      </c>
      <c r="I24" s="29" t="s">
        <v>52</v>
      </c>
      <c r="J24" s="28" t="s">
        <v>89</v>
      </c>
      <c r="K24" s="29" t="s">
        <v>77</v>
      </c>
      <c r="L24" s="30">
        <v>43125</v>
      </c>
      <c r="M24" s="31">
        <v>10500</v>
      </c>
    </row>
    <row r="25" spans="1:13" x14ac:dyDescent="0.25">
      <c r="C25" s="27" t="s">
        <v>93</v>
      </c>
      <c r="D25" s="28" t="s">
        <v>37</v>
      </c>
      <c r="E25" s="28" t="s">
        <v>94</v>
      </c>
      <c r="F25" s="29" t="s">
        <v>39</v>
      </c>
      <c r="G25" s="29" t="s">
        <v>40</v>
      </c>
      <c r="H25" s="28" t="s">
        <v>94</v>
      </c>
      <c r="I25" s="29" t="s">
        <v>41</v>
      </c>
      <c r="J25" s="28" t="s">
        <v>42</v>
      </c>
      <c r="K25" s="29" t="s">
        <v>43</v>
      </c>
      <c r="L25" s="30">
        <v>43189</v>
      </c>
      <c r="M25" s="31">
        <v>3305</v>
      </c>
    </row>
    <row r="26" spans="1:13" x14ac:dyDescent="0.25">
      <c r="C26" s="27" t="s">
        <v>36</v>
      </c>
      <c r="D26" s="28" t="s">
        <v>37</v>
      </c>
      <c r="E26" s="28" t="s">
        <v>94</v>
      </c>
      <c r="F26" s="29" t="s">
        <v>39</v>
      </c>
      <c r="G26" s="29" t="s">
        <v>40</v>
      </c>
      <c r="H26" s="28" t="s">
        <v>94</v>
      </c>
      <c r="I26" s="29" t="s">
        <v>41</v>
      </c>
      <c r="J26" s="28" t="s">
        <v>42</v>
      </c>
      <c r="K26" s="29" t="s">
        <v>43</v>
      </c>
      <c r="L26" s="30">
        <v>43189</v>
      </c>
      <c r="M26" s="31">
        <v>1932.96</v>
      </c>
    </row>
    <row r="27" spans="1:13" x14ac:dyDescent="0.25">
      <c r="C27" s="27" t="s">
        <v>46</v>
      </c>
      <c r="D27" s="28" t="s">
        <v>37</v>
      </c>
      <c r="E27" s="28" t="s">
        <v>94</v>
      </c>
      <c r="F27" s="29" t="s">
        <v>39</v>
      </c>
      <c r="G27" s="29" t="s">
        <v>40</v>
      </c>
      <c r="H27" s="28" t="s">
        <v>94</v>
      </c>
      <c r="I27" s="29" t="s">
        <v>41</v>
      </c>
      <c r="J27" s="28" t="s">
        <v>42</v>
      </c>
      <c r="K27" s="29" t="s">
        <v>43</v>
      </c>
      <c r="L27" s="30">
        <v>43189</v>
      </c>
      <c r="M27" s="31">
        <v>5193.9699999999993</v>
      </c>
    </row>
    <row r="28" spans="1:13" x14ac:dyDescent="0.25">
      <c r="C28" s="27" t="s">
        <v>36</v>
      </c>
      <c r="D28" s="28" t="s">
        <v>37</v>
      </c>
      <c r="E28" s="28" t="s">
        <v>97</v>
      </c>
      <c r="F28" s="29" t="s">
        <v>39</v>
      </c>
      <c r="G28" s="29" t="s">
        <v>40</v>
      </c>
      <c r="H28" s="28" t="s">
        <v>97</v>
      </c>
      <c r="I28" s="29" t="s">
        <v>41</v>
      </c>
      <c r="J28" s="28" t="s">
        <v>42</v>
      </c>
      <c r="K28" s="29" t="s">
        <v>43</v>
      </c>
      <c r="L28" s="30">
        <v>43281</v>
      </c>
      <c r="M28" s="31">
        <v>2795.11</v>
      </c>
    </row>
    <row r="29" spans="1:13" x14ac:dyDescent="0.25">
      <c r="C29" s="27" t="s">
        <v>46</v>
      </c>
      <c r="D29" s="28" t="s">
        <v>37</v>
      </c>
      <c r="E29" s="28" t="s">
        <v>97</v>
      </c>
      <c r="F29" s="29" t="s">
        <v>39</v>
      </c>
      <c r="G29" s="29" t="s">
        <v>40</v>
      </c>
      <c r="H29" s="28" t="s">
        <v>97</v>
      </c>
      <c r="I29" s="29" t="s">
        <v>41</v>
      </c>
      <c r="J29" s="28" t="s">
        <v>42</v>
      </c>
      <c r="K29" s="29" t="s">
        <v>43</v>
      </c>
      <c r="L29" s="30">
        <v>43281</v>
      </c>
      <c r="M29" s="31">
        <v>22859.93</v>
      </c>
    </row>
    <row r="30" spans="1:13" ht="30" x14ac:dyDescent="0.25">
      <c r="C30" s="27">
        <v>18111</v>
      </c>
      <c r="D30" s="28" t="s">
        <v>68</v>
      </c>
      <c r="E30" s="28" t="s">
        <v>102</v>
      </c>
      <c r="F30" s="29" t="s">
        <v>73</v>
      </c>
      <c r="G30" s="29" t="s">
        <v>40</v>
      </c>
      <c r="H30" s="28" t="s">
        <v>103</v>
      </c>
      <c r="I30" s="29" t="s">
        <v>75</v>
      </c>
      <c r="J30" s="28" t="s">
        <v>42</v>
      </c>
      <c r="K30" s="29" t="s">
        <v>104</v>
      </c>
      <c r="L30" s="30">
        <v>43272</v>
      </c>
      <c r="M30" s="31">
        <v>31383</v>
      </c>
    </row>
    <row r="31" spans="1:13" x14ac:dyDescent="0.25">
      <c r="A31" s="26"/>
      <c r="B31" s="26"/>
      <c r="C31" s="34"/>
      <c r="D31" s="50"/>
      <c r="E31" s="35"/>
      <c r="F31" s="37"/>
      <c r="G31" s="37"/>
      <c r="H31" s="36"/>
      <c r="I31" s="37"/>
      <c r="J31" s="32"/>
      <c r="K31" s="37"/>
      <c r="L31" s="33"/>
      <c r="M31" s="51"/>
    </row>
    <row r="32" spans="1:13" ht="21" x14ac:dyDescent="0.25">
      <c r="A32" s="52"/>
      <c r="B32" s="39" t="s">
        <v>108</v>
      </c>
      <c r="C32" s="40"/>
      <c r="D32" s="41"/>
      <c r="E32" s="42"/>
      <c r="F32" s="43"/>
      <c r="G32" s="44"/>
      <c r="H32" s="44" t="s">
        <v>2</v>
      </c>
      <c r="I32" s="45">
        <f>COUNT(M34:M36)</f>
        <v>2</v>
      </c>
      <c r="J32" s="46"/>
      <c r="K32" s="46"/>
      <c r="L32" s="45" t="s">
        <v>3</v>
      </c>
      <c r="M32" s="47">
        <f>SUM(M34:M36)</f>
        <v>84964</v>
      </c>
    </row>
    <row r="33" spans="1:13" ht="37.5" x14ac:dyDescent="0.25">
      <c r="A33" s="21"/>
      <c r="B33" s="21"/>
      <c r="C33" s="22" t="s">
        <v>5</v>
      </c>
      <c r="D33" s="23" t="s">
        <v>6</v>
      </c>
      <c r="E33" s="24" t="s">
        <v>7</v>
      </c>
      <c r="F33" s="24" t="s">
        <v>8</v>
      </c>
      <c r="G33" s="24" t="s">
        <v>9</v>
      </c>
      <c r="H33" s="24" t="s">
        <v>10</v>
      </c>
      <c r="I33" s="24" t="s">
        <v>11</v>
      </c>
      <c r="J33" s="24" t="s">
        <v>12</v>
      </c>
      <c r="K33" s="24" t="s">
        <v>13</v>
      </c>
      <c r="L33" s="25" t="s">
        <v>14</v>
      </c>
      <c r="M33" s="25" t="s">
        <v>3</v>
      </c>
    </row>
    <row r="34" spans="1:13" ht="60" x14ac:dyDescent="0.25">
      <c r="C34" s="27">
        <v>17074</v>
      </c>
      <c r="D34" s="28" t="s">
        <v>113</v>
      </c>
      <c r="E34" s="28" t="s">
        <v>114</v>
      </c>
      <c r="F34" s="29" t="s">
        <v>115</v>
      </c>
      <c r="G34" s="29" t="s">
        <v>40</v>
      </c>
      <c r="H34" s="28" t="s">
        <v>74</v>
      </c>
      <c r="I34" s="29" t="s">
        <v>75</v>
      </c>
      <c r="J34" s="28" t="s">
        <v>42</v>
      </c>
      <c r="K34" s="29" t="s">
        <v>77</v>
      </c>
      <c r="L34" s="30">
        <v>42990</v>
      </c>
      <c r="M34" s="31">
        <v>69999</v>
      </c>
    </row>
    <row r="35" spans="1:13" ht="30" x14ac:dyDescent="0.25">
      <c r="C35" s="27">
        <v>18097</v>
      </c>
      <c r="D35" s="28" t="s">
        <v>113</v>
      </c>
      <c r="E35" s="28" t="s">
        <v>116</v>
      </c>
      <c r="F35" s="29" t="s">
        <v>115</v>
      </c>
      <c r="G35" s="29" t="s">
        <v>40</v>
      </c>
      <c r="H35" s="28" t="s">
        <v>88</v>
      </c>
      <c r="I35" s="29" t="s">
        <v>52</v>
      </c>
      <c r="J35" s="28" t="s">
        <v>89</v>
      </c>
      <c r="K35" s="29" t="s">
        <v>77</v>
      </c>
      <c r="L35" s="30">
        <v>43126</v>
      </c>
      <c r="M35" s="31">
        <v>14965</v>
      </c>
    </row>
    <row r="36" spans="1:13" x14ac:dyDescent="0.25">
      <c r="A36" s="26"/>
      <c r="B36" s="26"/>
      <c r="C36" s="53"/>
      <c r="D36" s="28"/>
      <c r="E36" s="28"/>
      <c r="F36" s="29"/>
      <c r="G36" s="29"/>
      <c r="H36" s="28"/>
      <c r="I36" s="29"/>
      <c r="J36" s="28"/>
      <c r="K36" s="29"/>
      <c r="L36" s="30"/>
      <c r="M36" s="31"/>
    </row>
    <row r="37" spans="1:13" ht="21" x14ac:dyDescent="0.25">
      <c r="A37" s="52"/>
      <c r="B37" s="39" t="s">
        <v>120</v>
      </c>
      <c r="C37" s="40"/>
      <c r="D37" s="41"/>
      <c r="E37" s="42"/>
      <c r="F37" s="43"/>
      <c r="G37" s="44"/>
      <c r="H37" s="44" t="s">
        <v>2</v>
      </c>
      <c r="I37" s="45">
        <f>COUNT(M39:M47)</f>
        <v>8</v>
      </c>
      <c r="J37" s="46"/>
      <c r="K37" s="46"/>
      <c r="L37" s="45" t="s">
        <v>3</v>
      </c>
      <c r="M37" s="47">
        <f>SUM(M39:M47)</f>
        <v>450116.12</v>
      </c>
    </row>
    <row r="38" spans="1:13" ht="37.5" x14ac:dyDescent="0.25">
      <c r="A38" s="21"/>
      <c r="B38" s="21"/>
      <c r="C38" s="22" t="s">
        <v>5</v>
      </c>
      <c r="D38" s="23" t="s">
        <v>6</v>
      </c>
      <c r="E38" s="24" t="s">
        <v>7</v>
      </c>
      <c r="F38" s="24" t="s">
        <v>8</v>
      </c>
      <c r="G38" s="24" t="s">
        <v>9</v>
      </c>
      <c r="H38" s="24" t="s">
        <v>10</v>
      </c>
      <c r="I38" s="24" t="s">
        <v>11</v>
      </c>
      <c r="J38" s="24" t="s">
        <v>12</v>
      </c>
      <c r="K38" s="24" t="s">
        <v>13</v>
      </c>
      <c r="L38" s="25" t="s">
        <v>14</v>
      </c>
      <c r="M38" s="25" t="s">
        <v>3</v>
      </c>
    </row>
    <row r="39" spans="1:13" x14ac:dyDescent="0.25">
      <c r="C39" s="27" t="s">
        <v>126</v>
      </c>
      <c r="D39" s="28" t="s">
        <v>127</v>
      </c>
      <c r="E39" s="28" t="s">
        <v>38</v>
      </c>
      <c r="F39" s="29" t="s">
        <v>128</v>
      </c>
      <c r="G39" s="48" t="s">
        <v>40</v>
      </c>
      <c r="H39" s="28" t="s">
        <v>38</v>
      </c>
      <c r="I39" s="29" t="s">
        <v>41</v>
      </c>
      <c r="J39" s="28" t="s">
        <v>42</v>
      </c>
      <c r="K39" s="29" t="s">
        <v>43</v>
      </c>
      <c r="L39" s="30">
        <v>43007</v>
      </c>
      <c r="M39" s="31">
        <v>-8053.2400000000034</v>
      </c>
    </row>
    <row r="40" spans="1:13" ht="45" x14ac:dyDescent="0.25">
      <c r="C40" s="27">
        <v>17155</v>
      </c>
      <c r="D40" s="28" t="s">
        <v>65</v>
      </c>
      <c r="E40" s="28" t="s">
        <v>131</v>
      </c>
      <c r="F40" s="29" t="s">
        <v>128</v>
      </c>
      <c r="G40" s="29" t="s">
        <v>40</v>
      </c>
      <c r="H40" s="28" t="s">
        <v>74</v>
      </c>
      <c r="I40" s="29" t="s">
        <v>75</v>
      </c>
      <c r="J40" s="28" t="s">
        <v>132</v>
      </c>
      <c r="K40" s="29" t="s">
        <v>77</v>
      </c>
      <c r="L40" s="30">
        <v>43024</v>
      </c>
      <c r="M40" s="31">
        <v>14916</v>
      </c>
    </row>
    <row r="41" spans="1:13" x14ac:dyDescent="0.25">
      <c r="C41" s="27" t="s">
        <v>126</v>
      </c>
      <c r="D41" s="28" t="s">
        <v>127</v>
      </c>
      <c r="E41" s="28" t="s">
        <v>64</v>
      </c>
      <c r="F41" s="29" t="s">
        <v>128</v>
      </c>
      <c r="G41" s="29" t="s">
        <v>40</v>
      </c>
      <c r="H41" s="28" t="s">
        <v>64</v>
      </c>
      <c r="I41" s="29" t="s">
        <v>41</v>
      </c>
      <c r="J41" s="28" t="s">
        <v>42</v>
      </c>
      <c r="K41" s="29" t="s">
        <v>43</v>
      </c>
      <c r="L41" s="30">
        <v>43089</v>
      </c>
      <c r="M41" s="31">
        <v>40281.5</v>
      </c>
    </row>
    <row r="42" spans="1:13" x14ac:dyDescent="0.25">
      <c r="C42" s="27" t="s">
        <v>126</v>
      </c>
      <c r="D42" s="28" t="s">
        <v>127</v>
      </c>
      <c r="E42" s="28" t="s">
        <v>94</v>
      </c>
      <c r="F42" s="29" t="s">
        <v>128</v>
      </c>
      <c r="G42" s="29" t="s">
        <v>40</v>
      </c>
      <c r="H42" s="28" t="s">
        <v>94</v>
      </c>
      <c r="I42" s="29" t="s">
        <v>41</v>
      </c>
      <c r="J42" s="28" t="s">
        <v>42</v>
      </c>
      <c r="K42" s="29" t="s">
        <v>43</v>
      </c>
      <c r="L42" s="30">
        <v>43189</v>
      </c>
      <c r="M42" s="31">
        <v>-10161.5</v>
      </c>
    </row>
    <row r="43" spans="1:13" ht="60" x14ac:dyDescent="0.25">
      <c r="C43" s="27">
        <v>18042</v>
      </c>
      <c r="D43" s="28" t="s">
        <v>44</v>
      </c>
      <c r="E43" s="28" t="s">
        <v>134</v>
      </c>
      <c r="F43" s="29" t="s">
        <v>128</v>
      </c>
      <c r="G43" s="29" t="s">
        <v>40</v>
      </c>
      <c r="H43" s="28" t="s">
        <v>74</v>
      </c>
      <c r="I43" s="29" t="s">
        <v>75</v>
      </c>
      <c r="J43" s="28" t="s">
        <v>42</v>
      </c>
      <c r="K43" s="29" t="s">
        <v>77</v>
      </c>
      <c r="L43" s="30">
        <v>43209</v>
      </c>
      <c r="M43" s="31">
        <v>59569</v>
      </c>
    </row>
    <row r="44" spans="1:13" ht="60" x14ac:dyDescent="0.25">
      <c r="C44" s="27">
        <v>18042</v>
      </c>
      <c r="D44" s="28" t="s">
        <v>65</v>
      </c>
      <c r="E44" s="28" t="s">
        <v>134</v>
      </c>
      <c r="F44" s="29" t="s">
        <v>128</v>
      </c>
      <c r="G44" s="29" t="s">
        <v>40</v>
      </c>
      <c r="H44" s="28" t="s">
        <v>74</v>
      </c>
      <c r="I44" s="29" t="s">
        <v>75</v>
      </c>
      <c r="J44" s="28" t="s">
        <v>42</v>
      </c>
      <c r="K44" s="29" t="s">
        <v>77</v>
      </c>
      <c r="L44" s="30">
        <v>43209</v>
      </c>
      <c r="M44" s="31">
        <v>238278</v>
      </c>
    </row>
    <row r="45" spans="1:13" ht="30" x14ac:dyDescent="0.25">
      <c r="C45" s="27">
        <v>18125</v>
      </c>
      <c r="D45" s="28" t="s">
        <v>127</v>
      </c>
      <c r="E45" s="28" t="s">
        <v>136</v>
      </c>
      <c r="F45" s="29" t="s">
        <v>128</v>
      </c>
      <c r="G45" s="29" t="s">
        <v>40</v>
      </c>
      <c r="H45" s="28" t="s">
        <v>137</v>
      </c>
      <c r="I45" s="29" t="s">
        <v>52</v>
      </c>
      <c r="J45" s="28" t="s">
        <v>42</v>
      </c>
      <c r="K45" s="29" t="s">
        <v>43</v>
      </c>
      <c r="L45" s="30">
        <v>43241</v>
      </c>
      <c r="M45" s="31">
        <v>96816</v>
      </c>
    </row>
    <row r="46" spans="1:13" x14ac:dyDescent="0.25">
      <c r="C46" s="27" t="s">
        <v>126</v>
      </c>
      <c r="D46" s="28" t="s">
        <v>127</v>
      </c>
      <c r="E46" s="28" t="s">
        <v>97</v>
      </c>
      <c r="F46" s="29" t="s">
        <v>128</v>
      </c>
      <c r="G46" s="29" t="s">
        <v>40</v>
      </c>
      <c r="H46" s="28" t="s">
        <v>97</v>
      </c>
      <c r="I46" s="29" t="s">
        <v>41</v>
      </c>
      <c r="J46" s="28" t="s">
        <v>42</v>
      </c>
      <c r="K46" s="29" t="s">
        <v>43</v>
      </c>
      <c r="L46" s="30">
        <v>43281</v>
      </c>
      <c r="M46" s="31">
        <v>18470.36</v>
      </c>
    </row>
    <row r="47" spans="1:13" x14ac:dyDescent="0.25">
      <c r="A47" s="26"/>
      <c r="B47" s="26"/>
      <c r="C47" s="33"/>
      <c r="D47" s="34"/>
      <c r="E47" s="35"/>
      <c r="F47" s="36"/>
      <c r="G47" s="37"/>
      <c r="H47" s="37"/>
      <c r="I47" s="36"/>
      <c r="J47" s="32"/>
      <c r="K47" s="32"/>
      <c r="L47" s="32"/>
      <c r="M47" s="38"/>
    </row>
    <row r="48" spans="1:13" ht="21" x14ac:dyDescent="0.25">
      <c r="A48" s="11" t="s">
        <v>140</v>
      </c>
      <c r="B48" s="11"/>
      <c r="C48" s="54"/>
      <c r="D48" s="55"/>
      <c r="E48" s="56"/>
      <c r="F48" s="57"/>
      <c r="G48" s="58"/>
      <c r="H48" s="59" t="s">
        <v>2</v>
      </c>
      <c r="I48" s="60">
        <f>I49+I55+I63</f>
        <v>19</v>
      </c>
      <c r="J48" s="60"/>
      <c r="K48" s="60"/>
      <c r="L48" s="59" t="s">
        <v>3</v>
      </c>
      <c r="M48" s="61">
        <f>M49+M55+M63</f>
        <v>788733.73</v>
      </c>
    </row>
    <row r="49" spans="1:13" ht="21" x14ac:dyDescent="0.25">
      <c r="A49" s="52"/>
      <c r="B49" s="39" t="s">
        <v>140</v>
      </c>
      <c r="C49" s="62"/>
      <c r="D49" s="63"/>
      <c r="E49" s="64"/>
      <c r="F49" s="65"/>
      <c r="G49" s="66"/>
      <c r="H49" s="66" t="s">
        <v>2</v>
      </c>
      <c r="I49" s="67">
        <f>COUNT(M51:M54)</f>
        <v>3</v>
      </c>
      <c r="J49" s="68"/>
      <c r="K49" s="68"/>
      <c r="L49" s="67" t="s">
        <v>3</v>
      </c>
      <c r="M49" s="69">
        <f>SUM(M51:M54)</f>
        <v>582241</v>
      </c>
    </row>
    <row r="50" spans="1:13" ht="18.75" x14ac:dyDescent="0.25">
      <c r="A50" s="70"/>
      <c r="B50" s="70"/>
      <c r="C50" s="71" t="s">
        <v>5</v>
      </c>
      <c r="D50" s="72" t="s">
        <v>6</v>
      </c>
      <c r="E50" s="73" t="s">
        <v>7</v>
      </c>
      <c r="F50" s="73" t="s">
        <v>8</v>
      </c>
      <c r="G50" s="73" t="s">
        <v>9</v>
      </c>
      <c r="H50" s="73" t="s">
        <v>10</v>
      </c>
      <c r="I50" s="73" t="s">
        <v>11</v>
      </c>
      <c r="J50" s="73" t="s">
        <v>12</v>
      </c>
      <c r="K50" s="73" t="s">
        <v>13</v>
      </c>
      <c r="L50" s="74" t="s">
        <v>14</v>
      </c>
      <c r="M50" s="74" t="s">
        <v>3</v>
      </c>
    </row>
    <row r="51" spans="1:13" x14ac:dyDescent="0.25">
      <c r="C51" s="27">
        <v>16137</v>
      </c>
      <c r="D51" s="28" t="s">
        <v>70</v>
      </c>
      <c r="E51" s="28" t="s">
        <v>141</v>
      </c>
      <c r="F51" s="29" t="s">
        <v>142</v>
      </c>
      <c r="G51" s="29" t="s">
        <v>143</v>
      </c>
      <c r="H51" s="28" t="s">
        <v>144</v>
      </c>
      <c r="I51" s="29" t="s">
        <v>75</v>
      </c>
      <c r="J51" s="28" t="s">
        <v>42</v>
      </c>
      <c r="K51" s="29" t="s">
        <v>53</v>
      </c>
      <c r="L51" s="30">
        <v>42962</v>
      </c>
      <c r="M51" s="31">
        <v>538379</v>
      </c>
    </row>
    <row r="52" spans="1:13" ht="30" x14ac:dyDescent="0.25">
      <c r="C52" s="27">
        <v>17145</v>
      </c>
      <c r="D52" s="28" t="s">
        <v>133</v>
      </c>
      <c r="E52" s="28" t="s">
        <v>145</v>
      </c>
      <c r="F52" s="29" t="s">
        <v>146</v>
      </c>
      <c r="G52" s="29" t="s">
        <v>143</v>
      </c>
      <c r="H52" s="28" t="s">
        <v>144</v>
      </c>
      <c r="I52" s="29" t="s">
        <v>75</v>
      </c>
      <c r="J52" s="28" t="s">
        <v>147</v>
      </c>
      <c r="K52" s="29" t="s">
        <v>53</v>
      </c>
      <c r="L52" s="30">
        <v>43125</v>
      </c>
      <c r="M52" s="31">
        <v>41462</v>
      </c>
    </row>
    <row r="53" spans="1:13" x14ac:dyDescent="0.25">
      <c r="C53" s="27">
        <v>18002</v>
      </c>
      <c r="D53" s="28" t="s">
        <v>21</v>
      </c>
      <c r="E53" s="28" t="s">
        <v>148</v>
      </c>
      <c r="F53" s="29" t="s">
        <v>149</v>
      </c>
      <c r="G53" s="29" t="s">
        <v>143</v>
      </c>
      <c r="H53" s="28" t="s">
        <v>150</v>
      </c>
      <c r="I53" s="29" t="s">
        <v>52</v>
      </c>
      <c r="J53" s="28" t="s">
        <v>42</v>
      </c>
      <c r="K53" s="29" t="s">
        <v>53</v>
      </c>
      <c r="L53" s="30">
        <v>43221</v>
      </c>
      <c r="M53" s="31">
        <v>2400</v>
      </c>
    </row>
    <row r="54" spans="1:13" x14ac:dyDescent="0.25">
      <c r="A54" s="26"/>
      <c r="B54" s="26"/>
      <c r="C54" s="33"/>
      <c r="D54" s="34"/>
      <c r="E54" s="35"/>
      <c r="F54" s="36"/>
      <c r="G54" s="37"/>
      <c r="H54" s="37"/>
      <c r="I54" s="36"/>
      <c r="J54" s="32"/>
      <c r="K54" s="32"/>
      <c r="L54" s="32"/>
      <c r="M54" s="38"/>
    </row>
    <row r="55" spans="1:13" ht="21" x14ac:dyDescent="0.25">
      <c r="A55" s="52"/>
      <c r="B55" s="39" t="s">
        <v>151</v>
      </c>
      <c r="C55" s="62"/>
      <c r="D55" s="63"/>
      <c r="E55" s="64"/>
      <c r="F55" s="65"/>
      <c r="G55" s="66"/>
      <c r="H55" s="66" t="s">
        <v>2</v>
      </c>
      <c r="I55" s="67">
        <f>COUNT(M57:M62)</f>
        <v>5</v>
      </c>
      <c r="J55" s="68"/>
      <c r="K55" s="68"/>
      <c r="L55" s="67" t="s">
        <v>3</v>
      </c>
      <c r="M55" s="69">
        <f>SUM(M57:M62)</f>
        <v>57727.64</v>
      </c>
    </row>
    <row r="56" spans="1:13" ht="37.5" x14ac:dyDescent="0.25">
      <c r="A56" s="21"/>
      <c r="B56" s="21"/>
      <c r="C56" s="22" t="s">
        <v>5</v>
      </c>
      <c r="D56" s="23" t="s">
        <v>6</v>
      </c>
      <c r="E56" s="24" t="s">
        <v>7</v>
      </c>
      <c r="F56" s="24" t="s">
        <v>8</v>
      </c>
      <c r="G56" s="24" t="s">
        <v>9</v>
      </c>
      <c r="H56" s="24" t="s">
        <v>10</v>
      </c>
      <c r="I56" s="24" t="s">
        <v>11</v>
      </c>
      <c r="J56" s="24" t="s">
        <v>12</v>
      </c>
      <c r="K56" s="24" t="s">
        <v>13</v>
      </c>
      <c r="L56" s="25" t="s">
        <v>14</v>
      </c>
      <c r="M56" s="25" t="s">
        <v>3</v>
      </c>
    </row>
    <row r="57" spans="1:13" x14ac:dyDescent="0.25">
      <c r="C57" s="27" t="s">
        <v>153</v>
      </c>
      <c r="D57" s="28" t="s">
        <v>23</v>
      </c>
      <c r="E57" s="28" t="s">
        <v>38</v>
      </c>
      <c r="F57" s="29" t="s">
        <v>154</v>
      </c>
      <c r="G57" s="75" t="s">
        <v>143</v>
      </c>
      <c r="H57" s="28" t="s">
        <v>38</v>
      </c>
      <c r="I57" s="29" t="s">
        <v>41</v>
      </c>
      <c r="J57" s="28" t="s">
        <v>42</v>
      </c>
      <c r="K57" s="29" t="s">
        <v>43</v>
      </c>
      <c r="L57" s="30">
        <v>43007</v>
      </c>
      <c r="M57" s="31">
        <v>12784</v>
      </c>
    </row>
    <row r="58" spans="1:13" x14ac:dyDescent="0.25">
      <c r="C58" s="27" t="s">
        <v>153</v>
      </c>
      <c r="D58" s="28" t="s">
        <v>23</v>
      </c>
      <c r="E58" s="28" t="s">
        <v>64</v>
      </c>
      <c r="F58" s="29" t="s">
        <v>154</v>
      </c>
      <c r="G58" s="29" t="s">
        <v>143</v>
      </c>
      <c r="H58" s="28" t="s">
        <v>64</v>
      </c>
      <c r="I58" s="29" t="s">
        <v>41</v>
      </c>
      <c r="J58" s="28" t="s">
        <v>42</v>
      </c>
      <c r="K58" s="29" t="s">
        <v>43</v>
      </c>
      <c r="L58" s="30">
        <v>43089</v>
      </c>
      <c r="M58" s="31">
        <v>11702.3</v>
      </c>
    </row>
    <row r="59" spans="1:13" ht="30" x14ac:dyDescent="0.25">
      <c r="C59" s="27">
        <v>18123</v>
      </c>
      <c r="D59" s="28" t="s">
        <v>23</v>
      </c>
      <c r="E59" s="28" t="s">
        <v>158</v>
      </c>
      <c r="F59" s="29" t="s">
        <v>154</v>
      </c>
      <c r="G59" s="29" t="s">
        <v>143</v>
      </c>
      <c r="H59" s="28" t="s">
        <v>159</v>
      </c>
      <c r="I59" s="29" t="s">
        <v>160</v>
      </c>
      <c r="J59" s="28" t="s">
        <v>42</v>
      </c>
      <c r="K59" s="29" t="s">
        <v>43</v>
      </c>
      <c r="L59" s="30">
        <v>43145</v>
      </c>
      <c r="M59" s="31">
        <v>6000</v>
      </c>
    </row>
    <row r="60" spans="1:13" x14ac:dyDescent="0.25">
      <c r="C60" s="27" t="s">
        <v>153</v>
      </c>
      <c r="D60" s="28" t="s">
        <v>23</v>
      </c>
      <c r="E60" s="28" t="s">
        <v>94</v>
      </c>
      <c r="F60" s="29" t="s">
        <v>154</v>
      </c>
      <c r="G60" s="29" t="s">
        <v>143</v>
      </c>
      <c r="H60" s="28" t="s">
        <v>94</v>
      </c>
      <c r="I60" s="29" t="s">
        <v>41</v>
      </c>
      <c r="J60" s="28" t="s">
        <v>42</v>
      </c>
      <c r="K60" s="29" t="s">
        <v>43</v>
      </c>
      <c r="L60" s="30">
        <v>43189</v>
      </c>
      <c r="M60" s="31">
        <v>23896.34</v>
      </c>
    </row>
    <row r="61" spans="1:13" x14ac:dyDescent="0.25">
      <c r="C61" s="27" t="s">
        <v>153</v>
      </c>
      <c r="D61" s="28" t="s">
        <v>23</v>
      </c>
      <c r="E61" s="28" t="s">
        <v>97</v>
      </c>
      <c r="F61" s="29" t="s">
        <v>154</v>
      </c>
      <c r="G61" s="29" t="s">
        <v>143</v>
      </c>
      <c r="H61" s="28" t="s">
        <v>97</v>
      </c>
      <c r="I61" s="29" t="s">
        <v>41</v>
      </c>
      <c r="J61" s="28" t="s">
        <v>42</v>
      </c>
      <c r="K61" s="29" t="s">
        <v>43</v>
      </c>
      <c r="L61" s="30">
        <v>43281</v>
      </c>
      <c r="M61" s="31">
        <v>3345</v>
      </c>
    </row>
    <row r="62" spans="1:13" x14ac:dyDescent="0.25">
      <c r="A62" s="26"/>
      <c r="B62" s="26"/>
      <c r="C62" s="33"/>
      <c r="D62" s="34"/>
      <c r="E62" s="35"/>
      <c r="F62" s="36"/>
      <c r="G62" s="37"/>
      <c r="H62" s="37"/>
      <c r="I62" s="36"/>
      <c r="J62" s="32"/>
      <c r="K62" s="32"/>
      <c r="L62" s="32"/>
      <c r="M62" s="38"/>
    </row>
    <row r="63" spans="1:13" ht="21" x14ac:dyDescent="0.25">
      <c r="A63" s="52"/>
      <c r="B63" s="39" t="s">
        <v>166</v>
      </c>
      <c r="C63" s="62"/>
      <c r="D63" s="63"/>
      <c r="E63" s="64"/>
      <c r="F63" s="65"/>
      <c r="G63" s="66"/>
      <c r="H63" s="66" t="s">
        <v>2</v>
      </c>
      <c r="I63" s="67">
        <f>COUNT(M65:M76)</f>
        <v>11</v>
      </c>
      <c r="J63" s="68"/>
      <c r="K63" s="68"/>
      <c r="L63" s="67" t="s">
        <v>3</v>
      </c>
      <c r="M63" s="69">
        <f>SUM(M65:M76)</f>
        <v>148765.09</v>
      </c>
    </row>
    <row r="64" spans="1:13" ht="37.5" x14ac:dyDescent="0.25">
      <c r="A64" s="21"/>
      <c r="B64" s="21"/>
      <c r="C64" s="22" t="s">
        <v>5</v>
      </c>
      <c r="D64" s="23" t="s">
        <v>6</v>
      </c>
      <c r="E64" s="24" t="s">
        <v>7</v>
      </c>
      <c r="F64" s="24" t="s">
        <v>8</v>
      </c>
      <c r="G64" s="24" t="s">
        <v>9</v>
      </c>
      <c r="H64" s="24" t="s">
        <v>10</v>
      </c>
      <c r="I64" s="24" t="s">
        <v>11</v>
      </c>
      <c r="J64" s="24" t="s">
        <v>12</v>
      </c>
      <c r="K64" s="24" t="s">
        <v>13</v>
      </c>
      <c r="L64" s="25" t="s">
        <v>14</v>
      </c>
      <c r="M64" s="25" t="s">
        <v>3</v>
      </c>
    </row>
    <row r="65" spans="1:13" ht="45" x14ac:dyDescent="0.25">
      <c r="C65" s="27">
        <v>17017</v>
      </c>
      <c r="D65" s="28" t="s">
        <v>28</v>
      </c>
      <c r="E65" s="28" t="s">
        <v>170</v>
      </c>
      <c r="F65" s="29" t="s">
        <v>171</v>
      </c>
      <c r="G65" s="29" t="s">
        <v>143</v>
      </c>
      <c r="H65" s="28" t="s">
        <v>144</v>
      </c>
      <c r="I65" s="29" t="s">
        <v>75</v>
      </c>
      <c r="J65" s="28" t="s">
        <v>172</v>
      </c>
      <c r="K65" s="29" t="s">
        <v>53</v>
      </c>
      <c r="L65" s="30">
        <v>42927</v>
      </c>
      <c r="M65" s="31">
        <v>27000</v>
      </c>
    </row>
    <row r="66" spans="1:13" ht="30" x14ac:dyDescent="0.25">
      <c r="C66" s="27">
        <v>17030</v>
      </c>
      <c r="D66" s="28" t="s">
        <v>28</v>
      </c>
      <c r="E66" s="28" t="s">
        <v>173</v>
      </c>
      <c r="F66" s="29" t="s">
        <v>171</v>
      </c>
      <c r="G66" s="29" t="s">
        <v>143</v>
      </c>
      <c r="H66" s="28" t="s">
        <v>144</v>
      </c>
      <c r="I66" s="29" t="s">
        <v>75</v>
      </c>
      <c r="J66" s="28" t="s">
        <v>89</v>
      </c>
      <c r="K66" s="29" t="s">
        <v>77</v>
      </c>
      <c r="L66" s="30">
        <v>42936</v>
      </c>
      <c r="M66" s="31">
        <v>5770</v>
      </c>
    </row>
    <row r="67" spans="1:13" ht="45" x14ac:dyDescent="0.25">
      <c r="C67" s="27">
        <v>17017</v>
      </c>
      <c r="D67" s="28" t="s">
        <v>59</v>
      </c>
      <c r="E67" s="28" t="s">
        <v>170</v>
      </c>
      <c r="F67" s="29" t="s">
        <v>171</v>
      </c>
      <c r="G67" s="29" t="s">
        <v>143</v>
      </c>
      <c r="H67" s="28" t="s">
        <v>144</v>
      </c>
      <c r="I67" s="29" t="s">
        <v>75</v>
      </c>
      <c r="J67" s="28" t="s">
        <v>172</v>
      </c>
      <c r="K67" s="29" t="s">
        <v>53</v>
      </c>
      <c r="L67" s="30">
        <v>42927</v>
      </c>
      <c r="M67" s="31">
        <v>3000</v>
      </c>
    </row>
    <row r="68" spans="1:13" ht="30" x14ac:dyDescent="0.25">
      <c r="C68" s="27">
        <v>17030</v>
      </c>
      <c r="D68" s="28" t="s">
        <v>59</v>
      </c>
      <c r="E68" s="28" t="s">
        <v>173</v>
      </c>
      <c r="F68" s="29" t="s">
        <v>171</v>
      </c>
      <c r="G68" s="29" t="s">
        <v>143</v>
      </c>
      <c r="H68" s="28" t="s">
        <v>144</v>
      </c>
      <c r="I68" s="29" t="s">
        <v>75</v>
      </c>
      <c r="J68" s="28" t="s">
        <v>89</v>
      </c>
      <c r="K68" s="29" t="s">
        <v>77</v>
      </c>
      <c r="L68" s="30">
        <v>42936</v>
      </c>
      <c r="M68" s="31">
        <v>641</v>
      </c>
    </row>
    <row r="69" spans="1:13" x14ac:dyDescent="0.25">
      <c r="C69" s="27" t="s">
        <v>175</v>
      </c>
      <c r="D69" s="28" t="s">
        <v>28</v>
      </c>
      <c r="E69" s="28" t="s">
        <v>38</v>
      </c>
      <c r="F69" s="29" t="s">
        <v>171</v>
      </c>
      <c r="G69" s="75" t="s">
        <v>143</v>
      </c>
      <c r="H69" s="28" t="s">
        <v>38</v>
      </c>
      <c r="I69" s="29" t="s">
        <v>41</v>
      </c>
      <c r="J69" s="28" t="s">
        <v>42</v>
      </c>
      <c r="K69" s="29" t="s">
        <v>43</v>
      </c>
      <c r="L69" s="30">
        <v>43007</v>
      </c>
      <c r="M69" s="31">
        <v>15535</v>
      </c>
    </row>
    <row r="70" spans="1:13" ht="45" x14ac:dyDescent="0.25">
      <c r="C70" s="27">
        <v>18051</v>
      </c>
      <c r="D70" s="28" t="s">
        <v>28</v>
      </c>
      <c r="E70" s="28" t="s">
        <v>177</v>
      </c>
      <c r="F70" s="29" t="s">
        <v>171</v>
      </c>
      <c r="G70" s="29" t="s">
        <v>143</v>
      </c>
      <c r="H70" s="28" t="s">
        <v>178</v>
      </c>
      <c r="I70" s="29" t="s">
        <v>52</v>
      </c>
      <c r="J70" s="28" t="s">
        <v>42</v>
      </c>
      <c r="K70" s="29" t="s">
        <v>43</v>
      </c>
      <c r="L70" s="30">
        <v>43038</v>
      </c>
      <c r="M70" s="31">
        <v>25889</v>
      </c>
    </row>
    <row r="71" spans="1:13" ht="45" x14ac:dyDescent="0.25">
      <c r="C71" s="27">
        <v>18051</v>
      </c>
      <c r="D71" s="28" t="s">
        <v>119</v>
      </c>
      <c r="E71" s="28" t="s">
        <v>177</v>
      </c>
      <c r="F71" s="29" t="s">
        <v>171</v>
      </c>
      <c r="G71" s="29" t="s">
        <v>143</v>
      </c>
      <c r="H71" s="28" t="s">
        <v>178</v>
      </c>
      <c r="I71" s="29" t="s">
        <v>52</v>
      </c>
      <c r="J71" s="28" t="s">
        <v>42</v>
      </c>
      <c r="K71" s="29" t="s">
        <v>43</v>
      </c>
      <c r="L71" s="30">
        <v>43038</v>
      </c>
      <c r="M71" s="31">
        <v>1438</v>
      </c>
    </row>
    <row r="72" spans="1:13" ht="45" x14ac:dyDescent="0.25">
      <c r="C72" s="27">
        <v>18051</v>
      </c>
      <c r="D72" s="28" t="s">
        <v>59</v>
      </c>
      <c r="E72" s="28" t="s">
        <v>177</v>
      </c>
      <c r="F72" s="29" t="s">
        <v>171</v>
      </c>
      <c r="G72" s="29" t="s">
        <v>143</v>
      </c>
      <c r="H72" s="28" t="s">
        <v>178</v>
      </c>
      <c r="I72" s="29" t="s">
        <v>52</v>
      </c>
      <c r="J72" s="28" t="s">
        <v>42</v>
      </c>
      <c r="K72" s="29" t="s">
        <v>43</v>
      </c>
      <c r="L72" s="30">
        <v>43038</v>
      </c>
      <c r="M72" s="31">
        <v>1438</v>
      </c>
    </row>
    <row r="73" spans="1:13" x14ac:dyDescent="0.25">
      <c r="C73" s="27" t="s">
        <v>175</v>
      </c>
      <c r="D73" s="28" t="s">
        <v>28</v>
      </c>
      <c r="E73" s="28" t="s">
        <v>64</v>
      </c>
      <c r="F73" s="29" t="s">
        <v>171</v>
      </c>
      <c r="G73" s="29" t="s">
        <v>143</v>
      </c>
      <c r="H73" s="28" t="s">
        <v>64</v>
      </c>
      <c r="I73" s="29" t="s">
        <v>41</v>
      </c>
      <c r="J73" s="28" t="s">
        <v>42</v>
      </c>
      <c r="K73" s="29" t="s">
        <v>43</v>
      </c>
      <c r="L73" s="30">
        <v>43089</v>
      </c>
      <c r="M73" s="31">
        <v>17522.09</v>
      </c>
    </row>
    <row r="74" spans="1:13" x14ac:dyDescent="0.25">
      <c r="C74" s="27" t="s">
        <v>175</v>
      </c>
      <c r="D74" s="28" t="s">
        <v>28</v>
      </c>
      <c r="E74" s="28" t="s">
        <v>94</v>
      </c>
      <c r="F74" s="29" t="s">
        <v>171</v>
      </c>
      <c r="G74" s="29" t="s">
        <v>143</v>
      </c>
      <c r="H74" s="28" t="s">
        <v>94</v>
      </c>
      <c r="I74" s="29" t="s">
        <v>41</v>
      </c>
      <c r="J74" s="28" t="s">
        <v>42</v>
      </c>
      <c r="K74" s="29" t="s">
        <v>43</v>
      </c>
      <c r="L74" s="30">
        <v>43189</v>
      </c>
      <c r="M74" s="31">
        <v>13675</v>
      </c>
    </row>
    <row r="75" spans="1:13" x14ac:dyDescent="0.25">
      <c r="C75" s="27" t="s">
        <v>175</v>
      </c>
      <c r="D75" s="28" t="s">
        <v>28</v>
      </c>
      <c r="E75" s="28" t="s">
        <v>97</v>
      </c>
      <c r="F75" s="29" t="s">
        <v>171</v>
      </c>
      <c r="G75" s="29" t="s">
        <v>143</v>
      </c>
      <c r="H75" s="28" t="s">
        <v>97</v>
      </c>
      <c r="I75" s="29" t="s">
        <v>41</v>
      </c>
      <c r="J75" s="28" t="s">
        <v>42</v>
      </c>
      <c r="K75" s="29" t="s">
        <v>43</v>
      </c>
      <c r="L75" s="30">
        <v>43281</v>
      </c>
      <c r="M75" s="31">
        <v>36857</v>
      </c>
    </row>
    <row r="76" spans="1:13" x14ac:dyDescent="0.25">
      <c r="A76" s="26"/>
      <c r="B76" s="26"/>
      <c r="C76" s="33"/>
      <c r="D76" s="34"/>
      <c r="E76" s="35"/>
      <c r="F76" s="36"/>
      <c r="G76" s="37"/>
      <c r="H76" s="37"/>
      <c r="I76" s="36"/>
      <c r="J76" s="32"/>
      <c r="K76" s="32"/>
      <c r="L76" s="32"/>
      <c r="M76" s="38"/>
    </row>
    <row r="77" spans="1:13" ht="21" x14ac:dyDescent="0.25">
      <c r="A77" s="11" t="s">
        <v>180</v>
      </c>
      <c r="B77" s="11"/>
      <c r="C77" s="54"/>
      <c r="D77" s="55"/>
      <c r="E77" s="56"/>
      <c r="F77" s="57"/>
      <c r="G77" s="58"/>
      <c r="H77" s="59" t="s">
        <v>2</v>
      </c>
      <c r="I77" s="60">
        <f>I78+I85</f>
        <v>5</v>
      </c>
      <c r="J77" s="60"/>
      <c r="K77" s="60"/>
      <c r="L77" s="59" t="s">
        <v>3</v>
      </c>
      <c r="M77" s="61">
        <f>M78+M85</f>
        <v>1793325</v>
      </c>
    </row>
    <row r="78" spans="1:13" ht="21" x14ac:dyDescent="0.25">
      <c r="A78" s="52"/>
      <c r="B78" s="39" t="s">
        <v>180</v>
      </c>
      <c r="C78" s="62"/>
      <c r="D78" s="63"/>
      <c r="E78" s="64"/>
      <c r="F78" s="65"/>
      <c r="G78" s="66"/>
      <c r="H78" s="66" t="s">
        <v>2</v>
      </c>
      <c r="I78" s="67">
        <f>COUNT(M80:M84)</f>
        <v>4</v>
      </c>
      <c r="J78" s="68"/>
      <c r="K78" s="68"/>
      <c r="L78" s="67" t="s">
        <v>3</v>
      </c>
      <c r="M78" s="69">
        <f>SUM(M80:M84)</f>
        <v>1763325</v>
      </c>
    </row>
    <row r="79" spans="1:13" ht="37.5" x14ac:dyDescent="0.25">
      <c r="A79" s="21"/>
      <c r="B79" s="21"/>
      <c r="C79" s="22" t="s">
        <v>5</v>
      </c>
      <c r="D79" s="23" t="s">
        <v>6</v>
      </c>
      <c r="E79" s="24" t="s">
        <v>7</v>
      </c>
      <c r="F79" s="24" t="s">
        <v>8</v>
      </c>
      <c r="G79" s="24" t="s">
        <v>9</v>
      </c>
      <c r="H79" s="24" t="s">
        <v>10</v>
      </c>
      <c r="I79" s="24" t="s">
        <v>11</v>
      </c>
      <c r="J79" s="24" t="s">
        <v>12</v>
      </c>
      <c r="K79" s="24" t="s">
        <v>13</v>
      </c>
      <c r="L79" s="25" t="s">
        <v>14</v>
      </c>
      <c r="M79" s="25" t="s">
        <v>3</v>
      </c>
    </row>
    <row r="80" spans="1:13" ht="30" x14ac:dyDescent="0.25">
      <c r="C80" s="27">
        <v>7169</v>
      </c>
      <c r="D80" s="28" t="s">
        <v>81</v>
      </c>
      <c r="E80" s="28" t="s">
        <v>182</v>
      </c>
      <c r="F80" s="29" t="s">
        <v>183</v>
      </c>
      <c r="G80" s="29" t="s">
        <v>183</v>
      </c>
      <c r="H80" s="28" t="s">
        <v>184</v>
      </c>
      <c r="I80" s="29" t="s">
        <v>185</v>
      </c>
      <c r="J80" s="28" t="s">
        <v>42</v>
      </c>
      <c r="K80" s="29" t="s">
        <v>53</v>
      </c>
      <c r="L80" s="30">
        <v>42975</v>
      </c>
      <c r="M80" s="31">
        <v>364375</v>
      </c>
    </row>
    <row r="81" spans="1:13" ht="30" x14ac:dyDescent="0.25">
      <c r="C81" s="27">
        <v>7169</v>
      </c>
      <c r="D81" s="28" t="s">
        <v>81</v>
      </c>
      <c r="E81" s="28" t="s">
        <v>186</v>
      </c>
      <c r="F81" s="29" t="s">
        <v>183</v>
      </c>
      <c r="G81" s="29" t="s">
        <v>183</v>
      </c>
      <c r="H81" s="28" t="s">
        <v>184</v>
      </c>
      <c r="I81" s="29" t="s">
        <v>185</v>
      </c>
      <c r="J81" s="28" t="s">
        <v>42</v>
      </c>
      <c r="K81" s="29" t="s">
        <v>53</v>
      </c>
      <c r="L81" s="30">
        <v>42975</v>
      </c>
      <c r="M81" s="31">
        <v>378950</v>
      </c>
    </row>
    <row r="82" spans="1:13" ht="30" x14ac:dyDescent="0.25">
      <c r="C82" s="27">
        <v>7169</v>
      </c>
      <c r="D82" s="28" t="s">
        <v>81</v>
      </c>
      <c r="E82" s="28" t="s">
        <v>187</v>
      </c>
      <c r="F82" s="29" t="s">
        <v>183</v>
      </c>
      <c r="G82" s="29" t="s">
        <v>183</v>
      </c>
      <c r="H82" s="28" t="s">
        <v>184</v>
      </c>
      <c r="I82" s="29" t="s">
        <v>185</v>
      </c>
      <c r="J82" s="28" t="s">
        <v>42</v>
      </c>
      <c r="K82" s="29" t="s">
        <v>53</v>
      </c>
      <c r="L82" s="30">
        <v>43131</v>
      </c>
      <c r="M82" s="31">
        <v>699600</v>
      </c>
    </row>
    <row r="83" spans="1:13" ht="30" x14ac:dyDescent="0.25">
      <c r="C83" s="27">
        <v>18128</v>
      </c>
      <c r="D83" s="28" t="s">
        <v>81</v>
      </c>
      <c r="E83" s="28" t="s">
        <v>188</v>
      </c>
      <c r="F83" s="29" t="s">
        <v>183</v>
      </c>
      <c r="G83" s="29" t="s">
        <v>183</v>
      </c>
      <c r="H83" s="28" t="s">
        <v>189</v>
      </c>
      <c r="I83" s="29" t="s">
        <v>190</v>
      </c>
      <c r="J83" s="28" t="s">
        <v>42</v>
      </c>
      <c r="K83" s="29" t="s">
        <v>53</v>
      </c>
      <c r="L83" s="30">
        <v>43153</v>
      </c>
      <c r="M83" s="31">
        <v>320400</v>
      </c>
    </row>
    <row r="84" spans="1:13" x14ac:dyDescent="0.25">
      <c r="A84" s="26"/>
      <c r="B84" s="26"/>
      <c r="C84" s="33"/>
      <c r="D84" s="34"/>
      <c r="E84" s="35"/>
      <c r="F84" s="36"/>
      <c r="G84" s="37"/>
      <c r="H84" s="37"/>
      <c r="I84" s="36"/>
      <c r="J84" s="32"/>
      <c r="K84" s="32"/>
      <c r="L84" s="32"/>
      <c r="M84" s="38"/>
    </row>
    <row r="85" spans="1:13" ht="21" x14ac:dyDescent="0.25">
      <c r="A85" s="52"/>
      <c r="B85" s="39" t="s">
        <v>192</v>
      </c>
      <c r="C85" s="62"/>
      <c r="D85" s="63"/>
      <c r="E85" s="64"/>
      <c r="F85" s="65"/>
      <c r="G85" s="66"/>
      <c r="H85" s="66" t="s">
        <v>2</v>
      </c>
      <c r="I85" s="67">
        <f>COUNT(M87:M88)</f>
        <v>1</v>
      </c>
      <c r="J85" s="68"/>
      <c r="K85" s="68"/>
      <c r="L85" s="67" t="s">
        <v>3</v>
      </c>
      <c r="M85" s="69">
        <f>SUM(M87:M88)</f>
        <v>30000</v>
      </c>
    </row>
    <row r="86" spans="1:13" ht="37.5" x14ac:dyDescent="0.25">
      <c r="A86" s="21"/>
      <c r="B86" s="21"/>
      <c r="C86" s="22" t="s">
        <v>5</v>
      </c>
      <c r="D86" s="23" t="s">
        <v>6</v>
      </c>
      <c r="E86" s="24" t="s">
        <v>7</v>
      </c>
      <c r="F86" s="24" t="s">
        <v>8</v>
      </c>
      <c r="G86" s="24" t="s">
        <v>9</v>
      </c>
      <c r="H86" s="24" t="s">
        <v>10</v>
      </c>
      <c r="I86" s="24" t="s">
        <v>11</v>
      </c>
      <c r="J86" s="24" t="s">
        <v>12</v>
      </c>
      <c r="K86" s="24" t="s">
        <v>13</v>
      </c>
      <c r="L86" s="25" t="s">
        <v>14</v>
      </c>
      <c r="M86" s="25" t="s">
        <v>3</v>
      </c>
    </row>
    <row r="87" spans="1:13" ht="45" x14ac:dyDescent="0.25">
      <c r="C87" s="27">
        <v>17073</v>
      </c>
      <c r="D87" s="28" t="s">
        <v>16</v>
      </c>
      <c r="E87" s="28" t="s">
        <v>194</v>
      </c>
      <c r="F87" s="29" t="s">
        <v>195</v>
      </c>
      <c r="G87" s="29" t="s">
        <v>183</v>
      </c>
      <c r="H87" s="28" t="s">
        <v>103</v>
      </c>
      <c r="I87" s="29" t="s">
        <v>75</v>
      </c>
      <c r="J87" s="28" t="s">
        <v>42</v>
      </c>
      <c r="K87" s="29" t="s">
        <v>77</v>
      </c>
      <c r="L87" s="30">
        <v>42948</v>
      </c>
      <c r="M87" s="31">
        <v>30000</v>
      </c>
    </row>
    <row r="88" spans="1:13" x14ac:dyDescent="0.25">
      <c r="A88" s="26"/>
      <c r="B88" s="26"/>
      <c r="C88" s="33"/>
      <c r="D88" s="34"/>
      <c r="E88" s="35"/>
      <c r="F88" s="36"/>
      <c r="G88" s="37"/>
      <c r="H88" s="37"/>
      <c r="I88" s="36"/>
      <c r="J88" s="32"/>
      <c r="K88" s="32"/>
      <c r="L88" s="32"/>
      <c r="M88" s="38"/>
    </row>
    <row r="89" spans="1:13" ht="21" x14ac:dyDescent="0.25">
      <c r="A89" s="11" t="s">
        <v>198</v>
      </c>
      <c r="B89" s="11"/>
      <c r="C89" s="54"/>
      <c r="D89" s="55"/>
      <c r="E89" s="56"/>
      <c r="F89" s="57"/>
      <c r="G89" s="58"/>
      <c r="H89" s="59" t="s">
        <v>2</v>
      </c>
      <c r="I89" s="60">
        <f>I90+I118+I122+I108</f>
        <v>22</v>
      </c>
      <c r="J89" s="60"/>
      <c r="K89" s="60"/>
      <c r="L89" s="59" t="s">
        <v>3</v>
      </c>
      <c r="M89" s="61">
        <f>M90+M118+M122+M108</f>
        <v>2482138.59</v>
      </c>
    </row>
    <row r="90" spans="1:13" ht="21" x14ac:dyDescent="0.25">
      <c r="A90" s="52"/>
      <c r="B90" s="39" t="s">
        <v>198</v>
      </c>
      <c r="C90" s="62"/>
      <c r="D90" s="63"/>
      <c r="E90" s="64"/>
      <c r="F90" s="65"/>
      <c r="G90" s="66"/>
      <c r="H90" s="66" t="s">
        <v>2</v>
      </c>
      <c r="I90" s="67">
        <f>COUNT(M92:M107)</f>
        <v>15</v>
      </c>
      <c r="J90" s="68"/>
      <c r="K90" s="68"/>
      <c r="L90" s="67" t="s">
        <v>3</v>
      </c>
      <c r="M90" s="69">
        <f>SUM(M92:M107)</f>
        <v>979850.45999999985</v>
      </c>
    </row>
    <row r="91" spans="1:13" ht="37.5" x14ac:dyDescent="0.25">
      <c r="A91" s="21"/>
      <c r="B91" s="21"/>
      <c r="C91" s="22" t="s">
        <v>5</v>
      </c>
      <c r="D91" s="23" t="s">
        <v>6</v>
      </c>
      <c r="E91" s="24" t="s">
        <v>7</v>
      </c>
      <c r="F91" s="24" t="s">
        <v>8</v>
      </c>
      <c r="G91" s="24" t="s">
        <v>9</v>
      </c>
      <c r="H91" s="24" t="s">
        <v>10</v>
      </c>
      <c r="I91" s="24" t="s">
        <v>11</v>
      </c>
      <c r="J91" s="24" t="s">
        <v>12</v>
      </c>
      <c r="K91" s="24" t="s">
        <v>13</v>
      </c>
      <c r="L91" s="25" t="s">
        <v>14</v>
      </c>
      <c r="M91" s="25" t="s">
        <v>3</v>
      </c>
    </row>
    <row r="92" spans="1:13" ht="45" x14ac:dyDescent="0.25">
      <c r="C92" s="27">
        <v>18032</v>
      </c>
      <c r="D92" s="28" t="s">
        <v>111</v>
      </c>
      <c r="E92" s="28" t="s">
        <v>199</v>
      </c>
      <c r="F92" s="29" t="s">
        <v>200</v>
      </c>
      <c r="G92" s="29" t="s">
        <v>201</v>
      </c>
      <c r="H92" s="28" t="s">
        <v>178</v>
      </c>
      <c r="I92" s="29" t="s">
        <v>52</v>
      </c>
      <c r="J92" s="28" t="s">
        <v>42</v>
      </c>
      <c r="K92" s="29" t="s">
        <v>53</v>
      </c>
      <c r="L92" s="30">
        <v>42978</v>
      </c>
      <c r="M92" s="31">
        <v>670</v>
      </c>
    </row>
    <row r="93" spans="1:13" x14ac:dyDescent="0.25">
      <c r="C93" s="27" t="s">
        <v>202</v>
      </c>
      <c r="D93" s="28" t="s">
        <v>57</v>
      </c>
      <c r="E93" s="28" t="s">
        <v>38</v>
      </c>
      <c r="F93" s="29" t="s">
        <v>203</v>
      </c>
      <c r="G93" s="48" t="s">
        <v>201</v>
      </c>
      <c r="H93" s="28" t="s">
        <v>38</v>
      </c>
      <c r="I93" s="29" t="s">
        <v>41</v>
      </c>
      <c r="J93" s="28" t="s">
        <v>42</v>
      </c>
      <c r="K93" s="29" t="s">
        <v>43</v>
      </c>
      <c r="L93" s="30">
        <v>43007</v>
      </c>
      <c r="M93" s="31">
        <v>5180</v>
      </c>
    </row>
    <row r="94" spans="1:13" x14ac:dyDescent="0.25">
      <c r="C94" s="27" t="s">
        <v>204</v>
      </c>
      <c r="D94" s="28" t="s">
        <v>122</v>
      </c>
      <c r="E94" s="28" t="s">
        <v>38</v>
      </c>
      <c r="F94" s="29" t="s">
        <v>205</v>
      </c>
      <c r="G94" s="48" t="s">
        <v>201</v>
      </c>
      <c r="H94" s="28" t="s">
        <v>38</v>
      </c>
      <c r="I94" s="29" t="s">
        <v>41</v>
      </c>
      <c r="J94" s="28" t="s">
        <v>42</v>
      </c>
      <c r="K94" s="29" t="s">
        <v>43</v>
      </c>
      <c r="L94" s="30">
        <v>43007</v>
      </c>
      <c r="M94" s="31">
        <v>26340</v>
      </c>
    </row>
    <row r="95" spans="1:13" x14ac:dyDescent="0.25">
      <c r="C95" s="27" t="s">
        <v>206</v>
      </c>
      <c r="D95" s="28" t="s">
        <v>100</v>
      </c>
      <c r="E95" s="28" t="s">
        <v>38</v>
      </c>
      <c r="F95" s="29" t="s">
        <v>207</v>
      </c>
      <c r="G95" s="48" t="s">
        <v>201</v>
      </c>
      <c r="H95" s="28" t="s">
        <v>38</v>
      </c>
      <c r="I95" s="29" t="s">
        <v>41</v>
      </c>
      <c r="J95" s="28" t="s">
        <v>42</v>
      </c>
      <c r="K95" s="29" t="s">
        <v>43</v>
      </c>
      <c r="L95" s="30">
        <v>43007</v>
      </c>
      <c r="M95" s="31">
        <v>500</v>
      </c>
    </row>
    <row r="96" spans="1:13" x14ac:dyDescent="0.25">
      <c r="C96" s="27" t="s">
        <v>208</v>
      </c>
      <c r="D96" s="28" t="s">
        <v>96</v>
      </c>
      <c r="E96" s="28" t="s">
        <v>38</v>
      </c>
      <c r="F96" s="29" t="s">
        <v>209</v>
      </c>
      <c r="G96" s="75" t="s">
        <v>210</v>
      </c>
      <c r="H96" s="28" t="s">
        <v>38</v>
      </c>
      <c r="I96" s="29" t="s">
        <v>41</v>
      </c>
      <c r="J96" s="28" t="s">
        <v>42</v>
      </c>
      <c r="K96" s="29" t="s">
        <v>43</v>
      </c>
      <c r="L96" s="30">
        <v>43007</v>
      </c>
      <c r="M96" s="31">
        <v>194961.15</v>
      </c>
    </row>
    <row r="97" spans="1:13" x14ac:dyDescent="0.25">
      <c r="C97" s="27" t="s">
        <v>202</v>
      </c>
      <c r="D97" s="28" t="s">
        <v>57</v>
      </c>
      <c r="E97" s="28" t="s">
        <v>64</v>
      </c>
      <c r="F97" s="29" t="s">
        <v>203</v>
      </c>
      <c r="G97" s="29" t="s">
        <v>201</v>
      </c>
      <c r="H97" s="28" t="s">
        <v>64</v>
      </c>
      <c r="I97" s="29" t="s">
        <v>41</v>
      </c>
      <c r="J97" s="28" t="s">
        <v>42</v>
      </c>
      <c r="K97" s="29" t="s">
        <v>43</v>
      </c>
      <c r="L97" s="30">
        <v>43089</v>
      </c>
      <c r="M97" s="31">
        <v>6000</v>
      </c>
    </row>
    <row r="98" spans="1:13" x14ac:dyDescent="0.25">
      <c r="C98" s="27" t="s">
        <v>211</v>
      </c>
      <c r="D98" s="28" t="s">
        <v>92</v>
      </c>
      <c r="E98" s="28" t="s">
        <v>64</v>
      </c>
      <c r="F98" s="29" t="s">
        <v>212</v>
      </c>
      <c r="G98" s="29" t="s">
        <v>201</v>
      </c>
      <c r="H98" s="28" t="s">
        <v>64</v>
      </c>
      <c r="I98" s="29" t="s">
        <v>41</v>
      </c>
      <c r="J98" s="28" t="s">
        <v>42</v>
      </c>
      <c r="K98" s="29" t="s">
        <v>43</v>
      </c>
      <c r="L98" s="30">
        <v>43089</v>
      </c>
      <c r="M98" s="31">
        <v>6779</v>
      </c>
    </row>
    <row r="99" spans="1:13" x14ac:dyDescent="0.25">
      <c r="C99" s="27" t="s">
        <v>208</v>
      </c>
      <c r="D99" s="28" t="s">
        <v>96</v>
      </c>
      <c r="E99" s="28" t="s">
        <v>64</v>
      </c>
      <c r="F99" s="29" t="s">
        <v>209</v>
      </c>
      <c r="G99" s="29" t="s">
        <v>210</v>
      </c>
      <c r="H99" s="28" t="s">
        <v>64</v>
      </c>
      <c r="I99" s="29" t="s">
        <v>41</v>
      </c>
      <c r="J99" s="28" t="s">
        <v>42</v>
      </c>
      <c r="K99" s="29" t="s">
        <v>43</v>
      </c>
      <c r="L99" s="30">
        <v>43089</v>
      </c>
      <c r="M99" s="31">
        <v>189109.56</v>
      </c>
    </row>
    <row r="100" spans="1:13" x14ac:dyDescent="0.25">
      <c r="C100" s="27" t="s">
        <v>202</v>
      </c>
      <c r="D100" s="28" t="s">
        <v>57</v>
      </c>
      <c r="E100" s="28" t="s">
        <v>94</v>
      </c>
      <c r="F100" s="29" t="s">
        <v>203</v>
      </c>
      <c r="G100" s="29" t="s">
        <v>201</v>
      </c>
      <c r="H100" s="28" t="s">
        <v>94</v>
      </c>
      <c r="I100" s="29" t="s">
        <v>41</v>
      </c>
      <c r="J100" s="28" t="s">
        <v>42</v>
      </c>
      <c r="K100" s="29" t="s">
        <v>43</v>
      </c>
      <c r="L100" s="30">
        <v>43189</v>
      </c>
      <c r="M100" s="31">
        <v>11389.5</v>
      </c>
    </row>
    <row r="101" spans="1:13" x14ac:dyDescent="0.25">
      <c r="C101" s="27" t="s">
        <v>211</v>
      </c>
      <c r="D101" s="28" t="s">
        <v>92</v>
      </c>
      <c r="E101" s="28" t="s">
        <v>94</v>
      </c>
      <c r="F101" s="29" t="s">
        <v>212</v>
      </c>
      <c r="G101" s="29" t="s">
        <v>201</v>
      </c>
      <c r="H101" s="28" t="s">
        <v>94</v>
      </c>
      <c r="I101" s="29" t="s">
        <v>41</v>
      </c>
      <c r="J101" s="28" t="s">
        <v>42</v>
      </c>
      <c r="K101" s="29" t="s">
        <v>43</v>
      </c>
      <c r="L101" s="30">
        <v>43189</v>
      </c>
      <c r="M101" s="31">
        <v>3399</v>
      </c>
    </row>
    <row r="102" spans="1:13" x14ac:dyDescent="0.25">
      <c r="C102" s="27" t="s">
        <v>208</v>
      </c>
      <c r="D102" s="28" t="s">
        <v>96</v>
      </c>
      <c r="E102" s="28" t="s">
        <v>94</v>
      </c>
      <c r="F102" s="29" t="s">
        <v>209</v>
      </c>
      <c r="G102" s="29" t="s">
        <v>210</v>
      </c>
      <c r="H102" s="28" t="s">
        <v>94</v>
      </c>
      <c r="I102" s="29" t="s">
        <v>41</v>
      </c>
      <c r="J102" s="28" t="s">
        <v>42</v>
      </c>
      <c r="K102" s="29" t="s">
        <v>43</v>
      </c>
      <c r="L102" s="30">
        <v>43189</v>
      </c>
      <c r="M102" s="31">
        <v>201555.93</v>
      </c>
    </row>
    <row r="103" spans="1:13" ht="45" x14ac:dyDescent="0.25">
      <c r="C103" s="27">
        <v>18142</v>
      </c>
      <c r="D103" s="28" t="s">
        <v>18</v>
      </c>
      <c r="E103" s="28" t="s">
        <v>213</v>
      </c>
      <c r="F103" s="29" t="s">
        <v>205</v>
      </c>
      <c r="G103" s="29" t="s">
        <v>201</v>
      </c>
      <c r="H103" s="28" t="s">
        <v>144</v>
      </c>
      <c r="I103" s="29" t="s">
        <v>75</v>
      </c>
      <c r="J103" s="28" t="s">
        <v>178</v>
      </c>
      <c r="K103" s="29" t="s">
        <v>53</v>
      </c>
      <c r="L103" s="30">
        <v>43192</v>
      </c>
      <c r="M103" s="31">
        <v>100000</v>
      </c>
    </row>
    <row r="104" spans="1:13" x14ac:dyDescent="0.25">
      <c r="C104" s="27" t="s">
        <v>202</v>
      </c>
      <c r="D104" s="28" t="s">
        <v>57</v>
      </c>
      <c r="E104" s="28" t="s">
        <v>97</v>
      </c>
      <c r="F104" s="29" t="s">
        <v>203</v>
      </c>
      <c r="G104" s="29" t="s">
        <v>201</v>
      </c>
      <c r="H104" s="28" t="s">
        <v>97</v>
      </c>
      <c r="I104" s="29" t="s">
        <v>41</v>
      </c>
      <c r="J104" s="28" t="s">
        <v>42</v>
      </c>
      <c r="K104" s="29" t="s">
        <v>43</v>
      </c>
      <c r="L104" s="30">
        <v>43281</v>
      </c>
      <c r="M104" s="31">
        <v>5470</v>
      </c>
    </row>
    <row r="105" spans="1:13" x14ac:dyDescent="0.25">
      <c r="C105" s="27" t="s">
        <v>211</v>
      </c>
      <c r="D105" s="28" t="s">
        <v>92</v>
      </c>
      <c r="E105" s="28" t="s">
        <v>97</v>
      </c>
      <c r="F105" s="29" t="s">
        <v>212</v>
      </c>
      <c r="G105" s="29" t="s">
        <v>201</v>
      </c>
      <c r="H105" s="28" t="s">
        <v>97</v>
      </c>
      <c r="I105" s="29" t="s">
        <v>41</v>
      </c>
      <c r="J105" s="28" t="s">
        <v>42</v>
      </c>
      <c r="K105" s="29" t="s">
        <v>43</v>
      </c>
      <c r="L105" s="30">
        <v>43281</v>
      </c>
      <c r="M105" s="31">
        <v>5067</v>
      </c>
    </row>
    <row r="106" spans="1:13" x14ac:dyDescent="0.25">
      <c r="C106" s="27" t="s">
        <v>208</v>
      </c>
      <c r="D106" s="28" t="s">
        <v>96</v>
      </c>
      <c r="E106" s="28" t="s">
        <v>97</v>
      </c>
      <c r="F106" s="29" t="s">
        <v>209</v>
      </c>
      <c r="G106" s="29" t="s">
        <v>210</v>
      </c>
      <c r="H106" s="28" t="s">
        <v>97</v>
      </c>
      <c r="I106" s="29" t="s">
        <v>41</v>
      </c>
      <c r="J106" s="28" t="s">
        <v>42</v>
      </c>
      <c r="K106" s="29" t="s">
        <v>43</v>
      </c>
      <c r="L106" s="30">
        <v>43281</v>
      </c>
      <c r="M106" s="31">
        <v>223429.31999999998</v>
      </c>
    </row>
    <row r="107" spans="1:13" x14ac:dyDescent="0.25">
      <c r="A107" s="26"/>
      <c r="B107" s="26"/>
      <c r="C107" s="34"/>
      <c r="D107" s="50"/>
      <c r="E107" s="35"/>
      <c r="F107" s="37"/>
      <c r="G107" s="37"/>
      <c r="H107" s="36"/>
      <c r="I107" s="37"/>
      <c r="J107" s="32"/>
      <c r="K107" s="37"/>
      <c r="L107" s="33"/>
      <c r="M107" s="51"/>
    </row>
    <row r="108" spans="1:13" ht="21" x14ac:dyDescent="0.25">
      <c r="A108" s="52"/>
      <c r="B108" s="39" t="s">
        <v>214</v>
      </c>
      <c r="C108" s="62"/>
      <c r="D108" s="63"/>
      <c r="E108" s="64"/>
      <c r="F108" s="65"/>
      <c r="G108" s="66"/>
      <c r="H108" s="66" t="s">
        <v>2</v>
      </c>
      <c r="I108" s="67">
        <f>COUNT(M110:M117)</f>
        <v>7</v>
      </c>
      <c r="J108" s="68"/>
      <c r="K108" s="68"/>
      <c r="L108" s="67" t="s">
        <v>3</v>
      </c>
      <c r="M108" s="69">
        <f>SUM(M110:M117)</f>
        <v>1502288.13</v>
      </c>
    </row>
    <row r="109" spans="1:13" ht="37.5" x14ac:dyDescent="0.25">
      <c r="A109" s="21"/>
      <c r="B109" s="21"/>
      <c r="C109" s="22" t="s">
        <v>5</v>
      </c>
      <c r="D109" s="23" t="s">
        <v>6</v>
      </c>
      <c r="E109" s="24" t="s">
        <v>7</v>
      </c>
      <c r="F109" s="24" t="s">
        <v>8</v>
      </c>
      <c r="G109" s="24" t="s">
        <v>9</v>
      </c>
      <c r="H109" s="24" t="s">
        <v>10</v>
      </c>
      <c r="I109" s="24" t="s">
        <v>11</v>
      </c>
      <c r="J109" s="24" t="s">
        <v>12</v>
      </c>
      <c r="K109" s="24" t="s">
        <v>13</v>
      </c>
      <c r="L109" s="25" t="s">
        <v>14</v>
      </c>
      <c r="M109" s="25" t="s">
        <v>3</v>
      </c>
    </row>
    <row r="110" spans="1:13" ht="45" x14ac:dyDescent="0.25">
      <c r="C110" s="27">
        <v>18024</v>
      </c>
      <c r="D110" s="28" t="s">
        <v>20</v>
      </c>
      <c r="E110" s="28" t="s">
        <v>215</v>
      </c>
      <c r="F110" s="29" t="s">
        <v>216</v>
      </c>
      <c r="G110" s="29" t="s">
        <v>201</v>
      </c>
      <c r="H110" s="28" t="s">
        <v>144</v>
      </c>
      <c r="I110" s="29" t="s">
        <v>75</v>
      </c>
      <c r="J110" s="28" t="s">
        <v>178</v>
      </c>
      <c r="K110" s="29" t="s">
        <v>53</v>
      </c>
      <c r="L110" s="30">
        <v>42968</v>
      </c>
      <c r="M110" s="31">
        <v>1310500</v>
      </c>
    </row>
    <row r="111" spans="1:13" x14ac:dyDescent="0.25">
      <c r="C111" s="27" t="s">
        <v>217</v>
      </c>
      <c r="D111" s="28" t="s">
        <v>20</v>
      </c>
      <c r="E111" s="28" t="s">
        <v>38</v>
      </c>
      <c r="F111" s="29" t="s">
        <v>216</v>
      </c>
      <c r="G111" s="48" t="s">
        <v>201</v>
      </c>
      <c r="H111" s="28" t="s">
        <v>38</v>
      </c>
      <c r="I111" s="29" t="s">
        <v>41</v>
      </c>
      <c r="J111" s="28" t="s">
        <v>42</v>
      </c>
      <c r="K111" s="29" t="s">
        <v>43</v>
      </c>
      <c r="L111" s="30">
        <v>43007</v>
      </c>
      <c r="M111" s="31">
        <v>20816.64</v>
      </c>
    </row>
    <row r="112" spans="1:13" x14ac:dyDescent="0.25">
      <c r="C112" s="27" t="s">
        <v>217</v>
      </c>
      <c r="D112" s="28" t="s">
        <v>20</v>
      </c>
      <c r="E112" s="28" t="s">
        <v>64</v>
      </c>
      <c r="F112" s="29" t="s">
        <v>216</v>
      </c>
      <c r="G112" s="29" t="s">
        <v>201</v>
      </c>
      <c r="H112" s="28" t="s">
        <v>64</v>
      </c>
      <c r="I112" s="29" t="s">
        <v>41</v>
      </c>
      <c r="J112" s="28" t="s">
        <v>42</v>
      </c>
      <c r="K112" s="29" t="s">
        <v>43</v>
      </c>
      <c r="L112" s="30">
        <v>43089</v>
      </c>
      <c r="M112" s="31">
        <v>27885.429999999997</v>
      </c>
    </row>
    <row r="113" spans="1:13" ht="45" x14ac:dyDescent="0.25">
      <c r="C113" s="27">
        <v>18024</v>
      </c>
      <c r="D113" s="28" t="s">
        <v>20</v>
      </c>
      <c r="E113" s="28" t="s">
        <v>218</v>
      </c>
      <c r="F113" s="29" t="s">
        <v>216</v>
      </c>
      <c r="G113" s="29" t="s">
        <v>201</v>
      </c>
      <c r="H113" s="28" t="s">
        <v>144</v>
      </c>
      <c r="I113" s="29" t="s">
        <v>75</v>
      </c>
      <c r="J113" s="28" t="s">
        <v>178</v>
      </c>
      <c r="K113" s="29" t="s">
        <v>43</v>
      </c>
      <c r="L113" s="30">
        <v>43104</v>
      </c>
      <c r="M113" s="31">
        <v>7500</v>
      </c>
    </row>
    <row r="114" spans="1:13" ht="45" x14ac:dyDescent="0.25">
      <c r="C114" s="27">
        <v>18024</v>
      </c>
      <c r="D114" s="28" t="s">
        <v>20</v>
      </c>
      <c r="E114" s="28" t="s">
        <v>215</v>
      </c>
      <c r="F114" s="29" t="s">
        <v>216</v>
      </c>
      <c r="G114" s="29" t="s">
        <v>201</v>
      </c>
      <c r="H114" s="28" t="s">
        <v>144</v>
      </c>
      <c r="I114" s="29" t="s">
        <v>75</v>
      </c>
      <c r="J114" s="28" t="s">
        <v>178</v>
      </c>
      <c r="K114" s="29" t="s">
        <v>53</v>
      </c>
      <c r="L114" s="30">
        <v>43153</v>
      </c>
      <c r="M114" s="31">
        <v>12000</v>
      </c>
    </row>
    <row r="115" spans="1:13" x14ac:dyDescent="0.25">
      <c r="C115" s="27" t="s">
        <v>217</v>
      </c>
      <c r="D115" s="28" t="s">
        <v>20</v>
      </c>
      <c r="E115" s="28" t="s">
        <v>94</v>
      </c>
      <c r="F115" s="29" t="s">
        <v>216</v>
      </c>
      <c r="G115" s="29" t="s">
        <v>201</v>
      </c>
      <c r="H115" s="28" t="s">
        <v>94</v>
      </c>
      <c r="I115" s="29" t="s">
        <v>41</v>
      </c>
      <c r="J115" s="28" t="s">
        <v>42</v>
      </c>
      <c r="K115" s="29" t="s">
        <v>43</v>
      </c>
      <c r="L115" s="30">
        <v>43189</v>
      </c>
      <c r="M115" s="31">
        <v>16675.2</v>
      </c>
    </row>
    <row r="116" spans="1:13" x14ac:dyDescent="0.25">
      <c r="C116" s="27" t="s">
        <v>217</v>
      </c>
      <c r="D116" s="28" t="s">
        <v>20</v>
      </c>
      <c r="E116" s="28" t="s">
        <v>97</v>
      </c>
      <c r="F116" s="29" t="s">
        <v>216</v>
      </c>
      <c r="G116" s="29" t="s">
        <v>201</v>
      </c>
      <c r="H116" s="28" t="s">
        <v>97</v>
      </c>
      <c r="I116" s="29" t="s">
        <v>41</v>
      </c>
      <c r="J116" s="28" t="s">
        <v>42</v>
      </c>
      <c r="K116" s="29" t="s">
        <v>43</v>
      </c>
      <c r="L116" s="30">
        <v>43281</v>
      </c>
      <c r="M116" s="31">
        <v>106910.86</v>
      </c>
    </row>
    <row r="117" spans="1:13" x14ac:dyDescent="0.25">
      <c r="A117" s="26"/>
      <c r="B117" s="26"/>
      <c r="C117" s="33"/>
      <c r="D117" s="34"/>
      <c r="E117" s="35"/>
      <c r="F117" s="36"/>
      <c r="G117" s="37"/>
      <c r="H117" s="37"/>
      <c r="I117" s="36"/>
      <c r="J117" s="32"/>
      <c r="K117" s="32"/>
      <c r="L117" s="32"/>
      <c r="M117" s="38"/>
    </row>
    <row r="118" spans="1:13" ht="21" x14ac:dyDescent="0.25">
      <c r="A118" s="52"/>
      <c r="B118" s="39" t="s">
        <v>219</v>
      </c>
      <c r="C118" s="62"/>
      <c r="D118" s="63"/>
      <c r="E118" s="64"/>
      <c r="F118" s="65"/>
      <c r="G118" s="66"/>
      <c r="H118" s="66" t="s">
        <v>2</v>
      </c>
      <c r="I118" s="67">
        <f>COUNT(M120:M121)</f>
        <v>0</v>
      </c>
      <c r="J118" s="68"/>
      <c r="K118" s="68"/>
      <c r="L118" s="67" t="s">
        <v>3</v>
      </c>
      <c r="M118" s="69">
        <f>SUM(M120:M121)</f>
        <v>0</v>
      </c>
    </row>
    <row r="119" spans="1:13" ht="37.5" x14ac:dyDescent="0.25">
      <c r="A119" s="21"/>
      <c r="B119" s="21"/>
      <c r="C119" s="22" t="s">
        <v>5</v>
      </c>
      <c r="D119" s="23" t="s">
        <v>6</v>
      </c>
      <c r="E119" s="24" t="s">
        <v>7</v>
      </c>
      <c r="F119" s="24" t="s">
        <v>8</v>
      </c>
      <c r="G119" s="24" t="s">
        <v>9</v>
      </c>
      <c r="H119" s="24" t="s">
        <v>10</v>
      </c>
      <c r="I119" s="24" t="s">
        <v>11</v>
      </c>
      <c r="J119" s="24" t="s">
        <v>12</v>
      </c>
      <c r="K119" s="24" t="s">
        <v>13</v>
      </c>
      <c r="L119" s="25" t="s">
        <v>14</v>
      </c>
      <c r="M119" s="25" t="s">
        <v>3</v>
      </c>
    </row>
    <row r="120" spans="1:13" x14ac:dyDescent="0.25">
      <c r="C120" s="27"/>
      <c r="D120" s="28"/>
      <c r="E120" s="28"/>
      <c r="F120" s="29"/>
      <c r="G120" s="29"/>
      <c r="H120" s="28"/>
      <c r="I120" s="29"/>
      <c r="J120" s="28"/>
      <c r="K120" s="29"/>
      <c r="L120" s="30"/>
      <c r="M120" s="31"/>
    </row>
    <row r="121" spans="1:13" x14ac:dyDescent="0.25">
      <c r="A121" s="26"/>
      <c r="B121" s="26"/>
      <c r="C121" s="33"/>
      <c r="D121" s="34"/>
      <c r="E121" s="35"/>
      <c r="F121" s="36"/>
      <c r="G121" s="37"/>
      <c r="H121" s="37"/>
      <c r="I121" s="36"/>
      <c r="J121" s="32"/>
      <c r="K121" s="32"/>
      <c r="L121" s="32"/>
      <c r="M121" s="38"/>
    </row>
    <row r="122" spans="1:13" ht="21" x14ac:dyDescent="0.25">
      <c r="A122" s="52"/>
      <c r="B122" s="39" t="s">
        <v>220</v>
      </c>
      <c r="C122" s="62"/>
      <c r="D122" s="63"/>
      <c r="E122" s="64"/>
      <c r="F122" s="65"/>
      <c r="G122" s="66"/>
      <c r="H122" s="66" t="s">
        <v>2</v>
      </c>
      <c r="I122" s="67">
        <f>COUNT(M124:M125)</f>
        <v>0</v>
      </c>
      <c r="J122" s="68"/>
      <c r="K122" s="68"/>
      <c r="L122" s="67" t="s">
        <v>3</v>
      </c>
      <c r="M122" s="69">
        <f>SUM(M124:M125)</f>
        <v>0</v>
      </c>
    </row>
    <row r="123" spans="1:13" ht="37.5" x14ac:dyDescent="0.25">
      <c r="A123" s="21"/>
      <c r="B123" s="21"/>
      <c r="C123" s="22" t="s">
        <v>5</v>
      </c>
      <c r="D123" s="23" t="s">
        <v>6</v>
      </c>
      <c r="E123" s="24" t="s">
        <v>7</v>
      </c>
      <c r="F123" s="24" t="s">
        <v>8</v>
      </c>
      <c r="G123" s="24" t="s">
        <v>9</v>
      </c>
      <c r="H123" s="24" t="s">
        <v>10</v>
      </c>
      <c r="I123" s="24" t="s">
        <v>11</v>
      </c>
      <c r="J123" s="24" t="s">
        <v>12</v>
      </c>
      <c r="K123" s="24" t="s">
        <v>13</v>
      </c>
      <c r="L123" s="25" t="s">
        <v>14</v>
      </c>
      <c r="M123" s="25" t="s">
        <v>3</v>
      </c>
    </row>
    <row r="124" spans="1:13" x14ac:dyDescent="0.25">
      <c r="A124" s="26"/>
      <c r="B124" s="26"/>
      <c r="C124" s="33"/>
      <c r="D124" s="34"/>
      <c r="E124" s="35"/>
      <c r="F124" s="36"/>
      <c r="G124" s="37"/>
      <c r="H124" s="37"/>
      <c r="I124" s="36"/>
      <c r="J124" s="32"/>
      <c r="K124" s="32"/>
      <c r="L124" s="32"/>
      <c r="M124" s="38"/>
    </row>
    <row r="125" spans="1:13" x14ac:dyDescent="0.25">
      <c r="A125" s="26"/>
      <c r="B125" s="26"/>
      <c r="C125" s="33"/>
      <c r="D125" s="34"/>
      <c r="E125" s="35"/>
      <c r="F125" s="36"/>
      <c r="G125" s="37"/>
      <c r="H125" s="37"/>
      <c r="I125" s="36"/>
      <c r="J125" s="32"/>
      <c r="K125" s="32"/>
      <c r="L125" s="32"/>
      <c r="M125" s="38"/>
    </row>
    <row r="126" spans="1:13" ht="21" x14ac:dyDescent="0.25">
      <c r="A126" s="11" t="s">
        <v>221</v>
      </c>
      <c r="B126" s="11"/>
      <c r="C126" s="54"/>
      <c r="D126" s="55"/>
      <c r="E126" s="56"/>
      <c r="F126" s="57"/>
      <c r="G126" s="58"/>
      <c r="H126" s="59" t="s">
        <v>2</v>
      </c>
      <c r="I126" s="60">
        <f>I127+I174</f>
        <v>44</v>
      </c>
      <c r="J126" s="60"/>
      <c r="K126" s="60"/>
      <c r="L126" s="59" t="s">
        <v>3</v>
      </c>
      <c r="M126" s="61">
        <f>M127+M174</f>
        <v>1748943.1999999997</v>
      </c>
    </row>
    <row r="127" spans="1:13" ht="21" x14ac:dyDescent="0.25">
      <c r="A127" s="52"/>
      <c r="B127" s="39" t="s">
        <v>221</v>
      </c>
      <c r="C127" s="62"/>
      <c r="D127" s="63"/>
      <c r="E127" s="64"/>
      <c r="F127" s="65"/>
      <c r="G127" s="66"/>
      <c r="H127" s="66" t="s">
        <v>2</v>
      </c>
      <c r="I127" s="67">
        <f>COUNT(M129:M173)</f>
        <v>44</v>
      </c>
      <c r="J127" s="68"/>
      <c r="K127" s="68"/>
      <c r="L127" s="67" t="s">
        <v>3</v>
      </c>
      <c r="M127" s="69">
        <f>SUM(M129:M173)</f>
        <v>1748943.1999999997</v>
      </c>
    </row>
    <row r="128" spans="1:13" ht="37.5" x14ac:dyDescent="0.25">
      <c r="A128" s="21"/>
      <c r="B128" s="21"/>
      <c r="C128" s="22" t="s">
        <v>5</v>
      </c>
      <c r="D128" s="23" t="s">
        <v>6</v>
      </c>
      <c r="E128" s="24" t="s">
        <v>7</v>
      </c>
      <c r="F128" s="24" t="s">
        <v>8</v>
      </c>
      <c r="G128" s="24" t="s">
        <v>9</v>
      </c>
      <c r="H128" s="24" t="s">
        <v>10</v>
      </c>
      <c r="I128" s="24" t="s">
        <v>11</v>
      </c>
      <c r="J128" s="24" t="s">
        <v>12</v>
      </c>
      <c r="K128" s="24" t="s">
        <v>13</v>
      </c>
      <c r="L128" s="25" t="s">
        <v>14</v>
      </c>
      <c r="M128" s="25" t="s">
        <v>3</v>
      </c>
    </row>
    <row r="129" spans="3:13" ht="30" x14ac:dyDescent="0.25">
      <c r="C129" s="27">
        <v>16186</v>
      </c>
      <c r="D129" s="28" t="s">
        <v>15</v>
      </c>
      <c r="E129" s="28" t="s">
        <v>222</v>
      </c>
      <c r="F129" s="29" t="s">
        <v>223</v>
      </c>
      <c r="G129" s="29" t="s">
        <v>224</v>
      </c>
      <c r="H129" s="28" t="s">
        <v>225</v>
      </c>
      <c r="I129" s="29" t="s">
        <v>75</v>
      </c>
      <c r="J129" s="28" t="s">
        <v>42</v>
      </c>
      <c r="K129" s="29" t="s">
        <v>77</v>
      </c>
      <c r="L129" s="30">
        <v>42922</v>
      </c>
      <c r="M129" s="31">
        <v>56736</v>
      </c>
    </row>
    <row r="130" spans="3:13" ht="30" x14ac:dyDescent="0.25">
      <c r="C130" s="27">
        <v>17233</v>
      </c>
      <c r="D130" s="28" t="s">
        <v>45</v>
      </c>
      <c r="E130" s="28" t="s">
        <v>226</v>
      </c>
      <c r="F130" s="29" t="s">
        <v>227</v>
      </c>
      <c r="G130" s="29" t="s">
        <v>224</v>
      </c>
      <c r="H130" s="28" t="s">
        <v>228</v>
      </c>
      <c r="I130" s="29" t="s">
        <v>41</v>
      </c>
      <c r="J130" s="28" t="s">
        <v>42</v>
      </c>
      <c r="K130" s="29" t="s">
        <v>43</v>
      </c>
      <c r="L130" s="30">
        <v>42936</v>
      </c>
      <c r="M130" s="31">
        <v>8772</v>
      </c>
    </row>
    <row r="131" spans="3:13" x14ac:dyDescent="0.25">
      <c r="C131" s="27">
        <v>17234</v>
      </c>
      <c r="D131" s="28" t="s">
        <v>45</v>
      </c>
      <c r="E131" s="28" t="s">
        <v>229</v>
      </c>
      <c r="F131" s="29" t="s">
        <v>227</v>
      </c>
      <c r="G131" s="29" t="s">
        <v>224</v>
      </c>
      <c r="H131" s="28" t="s">
        <v>230</v>
      </c>
      <c r="I131" s="29" t="s">
        <v>41</v>
      </c>
      <c r="J131" s="28" t="s">
        <v>42</v>
      </c>
      <c r="K131" s="29" t="s">
        <v>43</v>
      </c>
      <c r="L131" s="30">
        <v>42947</v>
      </c>
      <c r="M131" s="31">
        <v>17544</v>
      </c>
    </row>
    <row r="132" spans="3:13" ht="30" x14ac:dyDescent="0.25">
      <c r="C132" s="27">
        <v>16031</v>
      </c>
      <c r="D132" s="28" t="s">
        <v>19</v>
      </c>
      <c r="E132" s="28" t="s">
        <v>231</v>
      </c>
      <c r="F132" s="29" t="s">
        <v>232</v>
      </c>
      <c r="G132" s="29" t="s">
        <v>224</v>
      </c>
      <c r="H132" s="28" t="s">
        <v>233</v>
      </c>
      <c r="I132" s="29" t="s">
        <v>52</v>
      </c>
      <c r="J132" s="28" t="s">
        <v>42</v>
      </c>
      <c r="K132" s="29" t="s">
        <v>43</v>
      </c>
      <c r="L132" s="30">
        <v>42933</v>
      </c>
      <c r="M132" s="31">
        <v>65884</v>
      </c>
    </row>
    <row r="133" spans="3:13" ht="30" x14ac:dyDescent="0.25">
      <c r="C133" s="27">
        <v>16031</v>
      </c>
      <c r="D133" s="28" t="s">
        <v>30</v>
      </c>
      <c r="E133" s="28" t="s">
        <v>231</v>
      </c>
      <c r="F133" s="29" t="s">
        <v>232</v>
      </c>
      <c r="G133" s="29" t="s">
        <v>224</v>
      </c>
      <c r="H133" s="28" t="s">
        <v>233</v>
      </c>
      <c r="I133" s="29" t="s">
        <v>52</v>
      </c>
      <c r="J133" s="28" t="s">
        <v>42</v>
      </c>
      <c r="K133" s="29" t="s">
        <v>43</v>
      </c>
      <c r="L133" s="30">
        <v>42933</v>
      </c>
      <c r="M133" s="31">
        <v>65884</v>
      </c>
    </row>
    <row r="134" spans="3:13" ht="30" x14ac:dyDescent="0.25">
      <c r="C134" s="27">
        <v>17109</v>
      </c>
      <c r="D134" s="28" t="s">
        <v>56</v>
      </c>
      <c r="E134" s="28" t="s">
        <v>234</v>
      </c>
      <c r="F134" s="29" t="s">
        <v>235</v>
      </c>
      <c r="G134" s="29" t="s">
        <v>224</v>
      </c>
      <c r="H134" s="28" t="s">
        <v>236</v>
      </c>
      <c r="I134" s="29" t="s">
        <v>75</v>
      </c>
      <c r="J134" s="28" t="s">
        <v>237</v>
      </c>
      <c r="K134" s="29" t="s">
        <v>53</v>
      </c>
      <c r="L134" s="30">
        <v>42961</v>
      </c>
      <c r="M134" s="31">
        <v>1400</v>
      </c>
    </row>
    <row r="135" spans="3:13" ht="30" x14ac:dyDescent="0.25">
      <c r="C135" s="27">
        <v>17109</v>
      </c>
      <c r="D135" s="28" t="s">
        <v>99</v>
      </c>
      <c r="E135" s="28" t="s">
        <v>234</v>
      </c>
      <c r="F135" s="29" t="s">
        <v>235</v>
      </c>
      <c r="G135" s="29" t="s">
        <v>224</v>
      </c>
      <c r="H135" s="28" t="s">
        <v>236</v>
      </c>
      <c r="I135" s="29" t="s">
        <v>75</v>
      </c>
      <c r="J135" s="28" t="s">
        <v>237</v>
      </c>
      <c r="K135" s="29" t="s">
        <v>53</v>
      </c>
      <c r="L135" s="30">
        <v>42961</v>
      </c>
      <c r="M135" s="31">
        <v>1400</v>
      </c>
    </row>
    <row r="136" spans="3:13" x14ac:dyDescent="0.25">
      <c r="C136" s="27">
        <v>17010</v>
      </c>
      <c r="D136" s="28" t="s">
        <v>45</v>
      </c>
      <c r="E136" s="28" t="s">
        <v>238</v>
      </c>
      <c r="F136" s="29" t="s">
        <v>227</v>
      </c>
      <c r="G136" s="29" t="s">
        <v>224</v>
      </c>
      <c r="H136" s="28" t="s">
        <v>239</v>
      </c>
      <c r="I136" s="29" t="s">
        <v>41</v>
      </c>
      <c r="J136" s="28" t="s">
        <v>42</v>
      </c>
      <c r="K136" s="29" t="s">
        <v>43</v>
      </c>
      <c r="L136" s="30">
        <v>42978</v>
      </c>
      <c r="M136" s="31">
        <v>31000</v>
      </c>
    </row>
    <row r="137" spans="3:13" x14ac:dyDescent="0.25">
      <c r="C137" s="27" t="s">
        <v>240</v>
      </c>
      <c r="D137" s="28" t="s">
        <v>167</v>
      </c>
      <c r="E137" s="28" t="s">
        <v>38</v>
      </c>
      <c r="F137" s="29" t="s">
        <v>235</v>
      </c>
      <c r="G137" s="48" t="s">
        <v>224</v>
      </c>
      <c r="H137" s="28" t="s">
        <v>38</v>
      </c>
      <c r="I137" s="29" t="s">
        <v>41</v>
      </c>
      <c r="J137" s="28" t="s">
        <v>42</v>
      </c>
      <c r="K137" s="29" t="s">
        <v>43</v>
      </c>
      <c r="L137" s="30">
        <v>43007</v>
      </c>
      <c r="M137" s="31">
        <v>1625</v>
      </c>
    </row>
    <row r="138" spans="3:13" ht="45" x14ac:dyDescent="0.25">
      <c r="C138" s="27">
        <v>18039</v>
      </c>
      <c r="D138" s="28" t="s">
        <v>86</v>
      </c>
      <c r="E138" s="28" t="s">
        <v>241</v>
      </c>
      <c r="F138" s="29" t="s">
        <v>242</v>
      </c>
      <c r="G138" s="29" t="s">
        <v>224</v>
      </c>
      <c r="H138" s="28" t="s">
        <v>144</v>
      </c>
      <c r="I138" s="29" t="s">
        <v>75</v>
      </c>
      <c r="J138" s="28" t="s">
        <v>178</v>
      </c>
      <c r="K138" s="29" t="s">
        <v>53</v>
      </c>
      <c r="L138" s="30">
        <v>42996</v>
      </c>
      <c r="M138" s="31">
        <v>38824</v>
      </c>
    </row>
    <row r="139" spans="3:13" ht="45" x14ac:dyDescent="0.25">
      <c r="C139" s="27">
        <v>18039</v>
      </c>
      <c r="D139" s="28" t="s">
        <v>165</v>
      </c>
      <c r="E139" s="28" t="s">
        <v>241</v>
      </c>
      <c r="F139" s="29" t="s">
        <v>242</v>
      </c>
      <c r="G139" s="29" t="s">
        <v>224</v>
      </c>
      <c r="H139" s="28" t="s">
        <v>144</v>
      </c>
      <c r="I139" s="29" t="s">
        <v>75</v>
      </c>
      <c r="J139" s="28" t="s">
        <v>178</v>
      </c>
      <c r="K139" s="29" t="s">
        <v>53</v>
      </c>
      <c r="L139" s="30">
        <v>42996</v>
      </c>
      <c r="M139" s="31">
        <v>38824</v>
      </c>
    </row>
    <row r="140" spans="3:13" x14ac:dyDescent="0.25">
      <c r="C140" s="27" t="s">
        <v>243</v>
      </c>
      <c r="D140" s="28" t="s">
        <v>29</v>
      </c>
      <c r="E140" s="28" t="s">
        <v>38</v>
      </c>
      <c r="F140" s="29" t="s">
        <v>244</v>
      </c>
      <c r="G140" s="75" t="s">
        <v>224</v>
      </c>
      <c r="H140" s="28" t="s">
        <v>38</v>
      </c>
      <c r="I140" s="29" t="s">
        <v>41</v>
      </c>
      <c r="J140" s="28" t="s">
        <v>42</v>
      </c>
      <c r="K140" s="29" t="s">
        <v>43</v>
      </c>
      <c r="L140" s="30">
        <v>43007</v>
      </c>
      <c r="M140" s="31">
        <v>55600</v>
      </c>
    </row>
    <row r="141" spans="3:13" x14ac:dyDescent="0.25">
      <c r="C141" s="27" t="s">
        <v>245</v>
      </c>
      <c r="D141" s="28" t="s">
        <v>155</v>
      </c>
      <c r="E141" s="28" t="s">
        <v>38</v>
      </c>
      <c r="F141" s="29" t="s">
        <v>246</v>
      </c>
      <c r="G141" s="75" t="s">
        <v>224</v>
      </c>
      <c r="H141" s="28" t="s">
        <v>38</v>
      </c>
      <c r="I141" s="29" t="s">
        <v>41</v>
      </c>
      <c r="J141" s="28" t="s">
        <v>42</v>
      </c>
      <c r="K141" s="29" t="s">
        <v>43</v>
      </c>
      <c r="L141" s="30">
        <v>43007</v>
      </c>
      <c r="M141" s="31">
        <v>8636.16</v>
      </c>
    </row>
    <row r="142" spans="3:13" x14ac:dyDescent="0.25">
      <c r="C142" s="27" t="s">
        <v>247</v>
      </c>
      <c r="D142" s="28" t="s">
        <v>135</v>
      </c>
      <c r="E142" s="28" t="s">
        <v>38</v>
      </c>
      <c r="F142" s="29" t="s">
        <v>248</v>
      </c>
      <c r="G142" s="75" t="s">
        <v>224</v>
      </c>
      <c r="H142" s="28" t="s">
        <v>38</v>
      </c>
      <c r="I142" s="29" t="s">
        <v>41</v>
      </c>
      <c r="J142" s="28" t="s">
        <v>42</v>
      </c>
      <c r="K142" s="29" t="s">
        <v>43</v>
      </c>
      <c r="L142" s="30">
        <v>43007</v>
      </c>
      <c r="M142" s="31">
        <v>68151.06</v>
      </c>
    </row>
    <row r="143" spans="3:13" ht="30" x14ac:dyDescent="0.25">
      <c r="C143" s="27">
        <v>17225</v>
      </c>
      <c r="D143" s="28" t="s">
        <v>32</v>
      </c>
      <c r="E143" s="28" t="s">
        <v>249</v>
      </c>
      <c r="F143" s="29" t="s">
        <v>232</v>
      </c>
      <c r="G143" s="29" t="s">
        <v>224</v>
      </c>
      <c r="H143" s="28" t="s">
        <v>236</v>
      </c>
      <c r="I143" s="29" t="s">
        <v>75</v>
      </c>
      <c r="J143" s="28" t="s">
        <v>250</v>
      </c>
      <c r="K143" s="29" t="s">
        <v>53</v>
      </c>
      <c r="L143" s="30">
        <v>42997</v>
      </c>
      <c r="M143" s="31">
        <v>35000</v>
      </c>
    </row>
    <row r="144" spans="3:13" ht="30" x14ac:dyDescent="0.25">
      <c r="C144" s="27">
        <v>14129</v>
      </c>
      <c r="D144" s="28" t="s">
        <v>19</v>
      </c>
      <c r="E144" s="28" t="s">
        <v>251</v>
      </c>
      <c r="F144" s="29" t="s">
        <v>232</v>
      </c>
      <c r="G144" s="29" t="s">
        <v>224</v>
      </c>
      <c r="H144" s="28" t="s">
        <v>236</v>
      </c>
      <c r="I144" s="29" t="s">
        <v>75</v>
      </c>
      <c r="J144" s="28" t="s">
        <v>252</v>
      </c>
      <c r="K144" s="29" t="s">
        <v>53</v>
      </c>
      <c r="L144" s="30">
        <v>43046</v>
      </c>
      <c r="M144" s="31">
        <v>73500</v>
      </c>
    </row>
    <row r="145" spans="3:13" ht="30" x14ac:dyDescent="0.25">
      <c r="C145" s="27">
        <v>14129</v>
      </c>
      <c r="D145" s="28" t="s">
        <v>124</v>
      </c>
      <c r="E145" s="28" t="s">
        <v>251</v>
      </c>
      <c r="F145" s="29" t="s">
        <v>232</v>
      </c>
      <c r="G145" s="29" t="s">
        <v>224</v>
      </c>
      <c r="H145" s="28" t="s">
        <v>236</v>
      </c>
      <c r="I145" s="29" t="s">
        <v>75</v>
      </c>
      <c r="J145" s="28" t="s">
        <v>252</v>
      </c>
      <c r="K145" s="29" t="s">
        <v>53</v>
      </c>
      <c r="L145" s="30">
        <v>43046</v>
      </c>
      <c r="M145" s="31">
        <v>73500</v>
      </c>
    </row>
    <row r="146" spans="3:13" x14ac:dyDescent="0.25">
      <c r="C146" s="27" t="s">
        <v>240</v>
      </c>
      <c r="D146" s="28" t="s">
        <v>167</v>
      </c>
      <c r="E146" s="28" t="s">
        <v>64</v>
      </c>
      <c r="F146" s="29" t="s">
        <v>235</v>
      </c>
      <c r="G146" s="29" t="s">
        <v>224</v>
      </c>
      <c r="H146" s="28" t="s">
        <v>64</v>
      </c>
      <c r="I146" s="29" t="s">
        <v>41</v>
      </c>
      <c r="J146" s="28" t="s">
        <v>42</v>
      </c>
      <c r="K146" s="29" t="s">
        <v>43</v>
      </c>
      <c r="L146" s="30">
        <v>43089</v>
      </c>
      <c r="M146" s="31">
        <v>435</v>
      </c>
    </row>
    <row r="147" spans="3:13" x14ac:dyDescent="0.25">
      <c r="C147" s="27" t="s">
        <v>243</v>
      </c>
      <c r="D147" s="28" t="s">
        <v>29</v>
      </c>
      <c r="E147" s="28" t="s">
        <v>64</v>
      </c>
      <c r="F147" s="29" t="s">
        <v>244</v>
      </c>
      <c r="G147" s="29" t="s">
        <v>224</v>
      </c>
      <c r="H147" s="28" t="s">
        <v>64</v>
      </c>
      <c r="I147" s="29" t="s">
        <v>41</v>
      </c>
      <c r="J147" s="28" t="s">
        <v>42</v>
      </c>
      <c r="K147" s="29" t="s">
        <v>43</v>
      </c>
      <c r="L147" s="30">
        <v>43089</v>
      </c>
      <c r="M147" s="31">
        <v>3100</v>
      </c>
    </row>
    <row r="148" spans="3:13" x14ac:dyDescent="0.25">
      <c r="C148" s="27" t="s">
        <v>245</v>
      </c>
      <c r="D148" s="28" t="s">
        <v>155</v>
      </c>
      <c r="E148" s="28" t="s">
        <v>64</v>
      </c>
      <c r="F148" s="29" t="s">
        <v>246</v>
      </c>
      <c r="G148" s="29" t="s">
        <v>224</v>
      </c>
      <c r="H148" s="28" t="s">
        <v>64</v>
      </c>
      <c r="I148" s="29" t="s">
        <v>41</v>
      </c>
      <c r="J148" s="28" t="s">
        <v>42</v>
      </c>
      <c r="K148" s="29" t="s">
        <v>43</v>
      </c>
      <c r="L148" s="30">
        <v>43089</v>
      </c>
      <c r="M148" s="31">
        <v>11750.83</v>
      </c>
    </row>
    <row r="149" spans="3:13" x14ac:dyDescent="0.25">
      <c r="C149" s="27" t="s">
        <v>247</v>
      </c>
      <c r="D149" s="28" t="s">
        <v>135</v>
      </c>
      <c r="E149" s="28" t="s">
        <v>64</v>
      </c>
      <c r="F149" s="29" t="s">
        <v>248</v>
      </c>
      <c r="G149" s="29" t="s">
        <v>224</v>
      </c>
      <c r="H149" s="28" t="s">
        <v>64</v>
      </c>
      <c r="I149" s="29" t="s">
        <v>41</v>
      </c>
      <c r="J149" s="28" t="s">
        <v>42</v>
      </c>
      <c r="K149" s="29" t="s">
        <v>43</v>
      </c>
      <c r="L149" s="30">
        <v>43089</v>
      </c>
      <c r="M149" s="31">
        <v>118846.91</v>
      </c>
    </row>
    <row r="150" spans="3:13" ht="30" x14ac:dyDescent="0.25">
      <c r="C150" s="27">
        <v>15178</v>
      </c>
      <c r="D150" s="28" t="s">
        <v>107</v>
      </c>
      <c r="E150" s="28" t="s">
        <v>253</v>
      </c>
      <c r="F150" s="29" t="s">
        <v>242</v>
      </c>
      <c r="G150" s="29" t="s">
        <v>224</v>
      </c>
      <c r="H150" s="28" t="s">
        <v>236</v>
      </c>
      <c r="I150" s="29" t="s">
        <v>75</v>
      </c>
      <c r="J150" s="28" t="s">
        <v>225</v>
      </c>
      <c r="K150" s="29" t="s">
        <v>43</v>
      </c>
      <c r="L150" s="30">
        <v>43137</v>
      </c>
      <c r="M150" s="31">
        <v>4910</v>
      </c>
    </row>
    <row r="151" spans="3:13" ht="30" x14ac:dyDescent="0.25">
      <c r="C151" s="27">
        <v>15178</v>
      </c>
      <c r="D151" s="28" t="s">
        <v>165</v>
      </c>
      <c r="E151" s="28" t="s">
        <v>253</v>
      </c>
      <c r="F151" s="29" t="s">
        <v>242</v>
      </c>
      <c r="G151" s="29" t="s">
        <v>224</v>
      </c>
      <c r="H151" s="28" t="s">
        <v>236</v>
      </c>
      <c r="I151" s="29" t="s">
        <v>75</v>
      </c>
      <c r="J151" s="28" t="s">
        <v>225</v>
      </c>
      <c r="K151" s="29" t="s">
        <v>43</v>
      </c>
      <c r="L151" s="30">
        <v>43137</v>
      </c>
      <c r="M151" s="31">
        <v>545</v>
      </c>
    </row>
    <row r="152" spans="3:13" ht="30" x14ac:dyDescent="0.25">
      <c r="C152" s="27">
        <v>16036</v>
      </c>
      <c r="D152" s="28" t="s">
        <v>33</v>
      </c>
      <c r="E152" s="28" t="s">
        <v>254</v>
      </c>
      <c r="F152" s="29" t="s">
        <v>255</v>
      </c>
      <c r="G152" s="29" t="s">
        <v>224</v>
      </c>
      <c r="H152" s="28" t="s">
        <v>236</v>
      </c>
      <c r="I152" s="29" t="s">
        <v>75</v>
      </c>
      <c r="J152" s="28" t="s">
        <v>89</v>
      </c>
      <c r="K152" s="29" t="s">
        <v>53</v>
      </c>
      <c r="L152" s="30">
        <v>43132</v>
      </c>
      <c r="M152" s="31">
        <v>1695</v>
      </c>
    </row>
    <row r="153" spans="3:13" ht="30" x14ac:dyDescent="0.25">
      <c r="C153" s="27">
        <v>16036</v>
      </c>
      <c r="D153" s="28" t="s">
        <v>67</v>
      </c>
      <c r="E153" s="28" t="s">
        <v>254</v>
      </c>
      <c r="F153" s="29" t="s">
        <v>255</v>
      </c>
      <c r="G153" s="29" t="s">
        <v>224</v>
      </c>
      <c r="H153" s="28" t="s">
        <v>236</v>
      </c>
      <c r="I153" s="29" t="s">
        <v>75</v>
      </c>
      <c r="J153" s="28" t="s">
        <v>89</v>
      </c>
      <c r="K153" s="29" t="s">
        <v>53</v>
      </c>
      <c r="L153" s="30">
        <v>43132</v>
      </c>
      <c r="M153" s="31">
        <v>6779</v>
      </c>
    </row>
    <row r="154" spans="3:13" ht="30" x14ac:dyDescent="0.25">
      <c r="C154" s="27">
        <v>18090</v>
      </c>
      <c r="D154" s="28" t="s">
        <v>130</v>
      </c>
      <c r="E154" s="28" t="s">
        <v>256</v>
      </c>
      <c r="F154" s="29" t="s">
        <v>257</v>
      </c>
      <c r="G154" s="29" t="s">
        <v>224</v>
      </c>
      <c r="H154" s="28" t="s">
        <v>258</v>
      </c>
      <c r="I154" s="29" t="s">
        <v>259</v>
      </c>
      <c r="J154" s="28" t="s">
        <v>42</v>
      </c>
      <c r="K154" s="29" t="s">
        <v>43</v>
      </c>
      <c r="L154" s="30">
        <v>43132</v>
      </c>
      <c r="M154" s="31">
        <v>5490</v>
      </c>
    </row>
    <row r="155" spans="3:13" x14ac:dyDescent="0.25">
      <c r="C155" s="27" t="s">
        <v>240</v>
      </c>
      <c r="D155" s="28" t="s">
        <v>167</v>
      </c>
      <c r="E155" s="28" t="s">
        <v>94</v>
      </c>
      <c r="F155" s="29" t="s">
        <v>235</v>
      </c>
      <c r="G155" s="29" t="s">
        <v>224</v>
      </c>
      <c r="H155" s="28" t="s">
        <v>94</v>
      </c>
      <c r="I155" s="29" t="s">
        <v>41</v>
      </c>
      <c r="J155" s="28" t="s">
        <v>42</v>
      </c>
      <c r="K155" s="29" t="s">
        <v>43</v>
      </c>
      <c r="L155" s="30">
        <v>43189</v>
      </c>
      <c r="M155" s="31">
        <v>1538</v>
      </c>
    </row>
    <row r="156" spans="3:13" ht="30" x14ac:dyDescent="0.25">
      <c r="C156" s="27">
        <v>18126</v>
      </c>
      <c r="D156" s="28" t="s">
        <v>107</v>
      </c>
      <c r="E156" s="28" t="s">
        <v>253</v>
      </c>
      <c r="F156" s="29" t="s">
        <v>242</v>
      </c>
      <c r="G156" s="29" t="s">
        <v>224</v>
      </c>
      <c r="H156" s="28" t="s">
        <v>236</v>
      </c>
      <c r="I156" s="29" t="s">
        <v>75</v>
      </c>
      <c r="J156" s="28" t="s">
        <v>225</v>
      </c>
      <c r="K156" s="29" t="s">
        <v>43</v>
      </c>
      <c r="L156" s="30">
        <v>43181</v>
      </c>
      <c r="M156" s="31">
        <v>104421</v>
      </c>
    </row>
    <row r="157" spans="3:13" ht="30" x14ac:dyDescent="0.25">
      <c r="C157" s="27">
        <v>18126</v>
      </c>
      <c r="D157" s="28" t="s">
        <v>165</v>
      </c>
      <c r="E157" s="28" t="s">
        <v>253</v>
      </c>
      <c r="F157" s="29" t="s">
        <v>242</v>
      </c>
      <c r="G157" s="29" t="s">
        <v>224</v>
      </c>
      <c r="H157" s="28" t="s">
        <v>236</v>
      </c>
      <c r="I157" s="29" t="s">
        <v>75</v>
      </c>
      <c r="J157" s="28" t="s">
        <v>225</v>
      </c>
      <c r="K157" s="29" t="s">
        <v>43</v>
      </c>
      <c r="L157" s="30">
        <v>43181</v>
      </c>
      <c r="M157" s="31">
        <v>11602</v>
      </c>
    </row>
    <row r="158" spans="3:13" ht="30" x14ac:dyDescent="0.25">
      <c r="C158" s="27">
        <v>18107</v>
      </c>
      <c r="D158" s="28" t="s">
        <v>191</v>
      </c>
      <c r="E158" s="28" t="s">
        <v>260</v>
      </c>
      <c r="F158" s="29" t="s">
        <v>261</v>
      </c>
      <c r="G158" s="29" t="s">
        <v>224</v>
      </c>
      <c r="H158" s="28" t="s">
        <v>262</v>
      </c>
      <c r="I158" s="29" t="s">
        <v>52</v>
      </c>
      <c r="J158" s="28" t="s">
        <v>263</v>
      </c>
      <c r="K158" s="29" t="s">
        <v>53</v>
      </c>
      <c r="L158" s="30">
        <v>43171</v>
      </c>
      <c r="M158" s="31">
        <v>148233</v>
      </c>
    </row>
    <row r="159" spans="3:13" x14ac:dyDescent="0.25">
      <c r="C159" s="27" t="s">
        <v>243</v>
      </c>
      <c r="D159" s="28" t="s">
        <v>29</v>
      </c>
      <c r="E159" s="28" t="s">
        <v>94</v>
      </c>
      <c r="F159" s="29" t="s">
        <v>244</v>
      </c>
      <c r="G159" s="29" t="s">
        <v>224</v>
      </c>
      <c r="H159" s="28" t="s">
        <v>94</v>
      </c>
      <c r="I159" s="29" t="s">
        <v>41</v>
      </c>
      <c r="J159" s="28" t="s">
        <v>42</v>
      </c>
      <c r="K159" s="29" t="s">
        <v>43</v>
      </c>
      <c r="L159" s="30">
        <v>43189</v>
      </c>
      <c r="M159" s="31">
        <v>62836.5</v>
      </c>
    </row>
    <row r="160" spans="3:13" x14ac:dyDescent="0.25">
      <c r="C160" s="27" t="s">
        <v>245</v>
      </c>
      <c r="D160" s="28" t="s">
        <v>155</v>
      </c>
      <c r="E160" s="28" t="s">
        <v>94</v>
      </c>
      <c r="F160" s="29" t="s">
        <v>246</v>
      </c>
      <c r="G160" s="29" t="s">
        <v>224</v>
      </c>
      <c r="H160" s="28" t="s">
        <v>94</v>
      </c>
      <c r="I160" s="29" t="s">
        <v>41</v>
      </c>
      <c r="J160" s="28" t="s">
        <v>42</v>
      </c>
      <c r="K160" s="29" t="s">
        <v>43</v>
      </c>
      <c r="L160" s="30">
        <v>43189</v>
      </c>
      <c r="M160" s="31">
        <v>8548.380000000001</v>
      </c>
    </row>
    <row r="161" spans="1:13" x14ac:dyDescent="0.25">
      <c r="C161" s="27" t="s">
        <v>247</v>
      </c>
      <c r="D161" s="28" t="s">
        <v>135</v>
      </c>
      <c r="E161" s="28" t="s">
        <v>94</v>
      </c>
      <c r="F161" s="29" t="s">
        <v>248</v>
      </c>
      <c r="G161" s="29" t="s">
        <v>224</v>
      </c>
      <c r="H161" s="28" t="s">
        <v>94</v>
      </c>
      <c r="I161" s="29" t="s">
        <v>41</v>
      </c>
      <c r="J161" s="28" t="s">
        <v>42</v>
      </c>
      <c r="K161" s="29" t="s">
        <v>43</v>
      </c>
      <c r="L161" s="30">
        <v>43189</v>
      </c>
      <c r="M161" s="31">
        <v>70367.45</v>
      </c>
    </row>
    <row r="162" spans="1:13" ht="45" x14ac:dyDescent="0.25">
      <c r="C162" s="27">
        <v>18143</v>
      </c>
      <c r="D162" s="28" t="s">
        <v>86</v>
      </c>
      <c r="E162" s="28" t="s">
        <v>241</v>
      </c>
      <c r="F162" s="29" t="s">
        <v>242</v>
      </c>
      <c r="G162" s="29" t="s">
        <v>224</v>
      </c>
      <c r="H162" s="28" t="s">
        <v>144</v>
      </c>
      <c r="I162" s="29" t="s">
        <v>75</v>
      </c>
      <c r="J162" s="28" t="s">
        <v>178</v>
      </c>
      <c r="K162" s="29" t="s">
        <v>53</v>
      </c>
      <c r="L162" s="30">
        <v>43195</v>
      </c>
      <c r="M162" s="31">
        <v>38824</v>
      </c>
    </row>
    <row r="163" spans="1:13" ht="45" x14ac:dyDescent="0.25">
      <c r="C163" s="27">
        <v>18143</v>
      </c>
      <c r="D163" s="28" t="s">
        <v>165</v>
      </c>
      <c r="E163" s="28" t="s">
        <v>241</v>
      </c>
      <c r="F163" s="29" t="s">
        <v>242</v>
      </c>
      <c r="G163" s="29" t="s">
        <v>224</v>
      </c>
      <c r="H163" s="28" t="s">
        <v>144</v>
      </c>
      <c r="I163" s="29" t="s">
        <v>75</v>
      </c>
      <c r="J163" s="28" t="s">
        <v>178</v>
      </c>
      <c r="K163" s="29" t="s">
        <v>53</v>
      </c>
      <c r="L163" s="30">
        <v>43195</v>
      </c>
      <c r="M163" s="31">
        <v>38824</v>
      </c>
    </row>
    <row r="164" spans="1:13" ht="45" x14ac:dyDescent="0.25">
      <c r="C164" s="27">
        <v>18155</v>
      </c>
      <c r="D164" s="28" t="s">
        <v>86</v>
      </c>
      <c r="E164" s="28" t="s">
        <v>264</v>
      </c>
      <c r="F164" s="29" t="s">
        <v>242</v>
      </c>
      <c r="G164" s="29" t="s">
        <v>224</v>
      </c>
      <c r="H164" s="28" t="s">
        <v>178</v>
      </c>
      <c r="I164" s="29" t="s">
        <v>52</v>
      </c>
      <c r="J164" s="28" t="s">
        <v>42</v>
      </c>
      <c r="K164" s="29" t="s">
        <v>43</v>
      </c>
      <c r="L164" s="30">
        <v>43229</v>
      </c>
      <c r="M164" s="31">
        <v>30407</v>
      </c>
    </row>
    <row r="165" spans="1:13" ht="30" x14ac:dyDescent="0.25">
      <c r="C165" s="27">
        <v>16142</v>
      </c>
      <c r="D165" s="28" t="s">
        <v>34</v>
      </c>
      <c r="E165" s="28" t="s">
        <v>265</v>
      </c>
      <c r="F165" s="29" t="s">
        <v>266</v>
      </c>
      <c r="G165" s="29" t="s">
        <v>224</v>
      </c>
      <c r="H165" s="28" t="s">
        <v>267</v>
      </c>
      <c r="I165" s="29" t="s">
        <v>259</v>
      </c>
      <c r="J165" s="28" t="s">
        <v>42</v>
      </c>
      <c r="K165" s="29" t="s">
        <v>43</v>
      </c>
      <c r="L165" s="30">
        <v>43234</v>
      </c>
      <c r="M165" s="31">
        <v>260000</v>
      </c>
    </row>
    <row r="166" spans="1:13" x14ac:dyDescent="0.25">
      <c r="C166" s="27" t="s">
        <v>240</v>
      </c>
      <c r="D166" s="28" t="s">
        <v>167</v>
      </c>
      <c r="E166" s="28" t="s">
        <v>97</v>
      </c>
      <c r="F166" s="29" t="s">
        <v>235</v>
      </c>
      <c r="G166" s="29" t="s">
        <v>224</v>
      </c>
      <c r="H166" s="28" t="s">
        <v>97</v>
      </c>
      <c r="I166" s="29" t="s">
        <v>41</v>
      </c>
      <c r="J166" s="28" t="s">
        <v>42</v>
      </c>
      <c r="K166" s="29" t="s">
        <v>43</v>
      </c>
      <c r="L166" s="30">
        <v>43281</v>
      </c>
      <c r="M166" s="31">
        <v>2710</v>
      </c>
    </row>
    <row r="167" spans="1:13" ht="30" x14ac:dyDescent="0.25">
      <c r="C167" s="27">
        <v>17214</v>
      </c>
      <c r="D167" s="28" t="s">
        <v>107</v>
      </c>
      <c r="E167" s="28" t="s">
        <v>268</v>
      </c>
      <c r="F167" s="29" t="s">
        <v>242</v>
      </c>
      <c r="G167" s="29" t="s">
        <v>224</v>
      </c>
      <c r="H167" s="28" t="s">
        <v>225</v>
      </c>
      <c r="I167" s="29" t="s">
        <v>52</v>
      </c>
      <c r="J167" s="28" t="s">
        <v>42</v>
      </c>
      <c r="K167" s="29" t="s">
        <v>43</v>
      </c>
      <c r="L167" s="30">
        <v>43265</v>
      </c>
      <c r="M167" s="31">
        <v>41334</v>
      </c>
    </row>
    <row r="168" spans="1:13" ht="30" x14ac:dyDescent="0.25">
      <c r="C168" s="27">
        <v>17214</v>
      </c>
      <c r="D168" s="28" t="s">
        <v>165</v>
      </c>
      <c r="E168" s="28" t="s">
        <v>268</v>
      </c>
      <c r="F168" s="29" t="s">
        <v>242</v>
      </c>
      <c r="G168" s="29" t="s">
        <v>224</v>
      </c>
      <c r="H168" s="28" t="s">
        <v>225</v>
      </c>
      <c r="I168" s="29" t="s">
        <v>52</v>
      </c>
      <c r="J168" s="28" t="s">
        <v>42</v>
      </c>
      <c r="K168" s="29" t="s">
        <v>43</v>
      </c>
      <c r="L168" s="30">
        <v>43265</v>
      </c>
      <c r="M168" s="31">
        <v>4593</v>
      </c>
    </row>
    <row r="169" spans="1:13" x14ac:dyDescent="0.25">
      <c r="C169" s="27" t="s">
        <v>243</v>
      </c>
      <c r="D169" s="28" t="s">
        <v>29</v>
      </c>
      <c r="E169" s="28" t="s">
        <v>97</v>
      </c>
      <c r="F169" s="29" t="s">
        <v>244</v>
      </c>
      <c r="G169" s="29" t="s">
        <v>224</v>
      </c>
      <c r="H169" s="28" t="s">
        <v>97</v>
      </c>
      <c r="I169" s="29" t="s">
        <v>41</v>
      </c>
      <c r="J169" s="28" t="s">
        <v>42</v>
      </c>
      <c r="K169" s="29" t="s">
        <v>43</v>
      </c>
      <c r="L169" s="30">
        <v>43281</v>
      </c>
      <c r="M169" s="31">
        <v>5649.5</v>
      </c>
    </row>
    <row r="170" spans="1:13" x14ac:dyDescent="0.25">
      <c r="C170" s="27" t="s">
        <v>245</v>
      </c>
      <c r="D170" s="28" t="s">
        <v>155</v>
      </c>
      <c r="E170" s="28" t="s">
        <v>97</v>
      </c>
      <c r="F170" s="29" t="s">
        <v>246</v>
      </c>
      <c r="G170" s="29" t="s">
        <v>224</v>
      </c>
      <c r="H170" s="28" t="s">
        <v>97</v>
      </c>
      <c r="I170" s="29" t="s">
        <v>41</v>
      </c>
      <c r="J170" s="28" t="s">
        <v>42</v>
      </c>
      <c r="K170" s="29" t="s">
        <v>43</v>
      </c>
      <c r="L170" s="30">
        <v>43281</v>
      </c>
      <c r="M170" s="31">
        <v>13063.78</v>
      </c>
    </row>
    <row r="171" spans="1:13" x14ac:dyDescent="0.25">
      <c r="C171" s="27" t="s">
        <v>247</v>
      </c>
      <c r="D171" s="28" t="s">
        <v>135</v>
      </c>
      <c r="E171" s="28" t="s">
        <v>97</v>
      </c>
      <c r="F171" s="29" t="s">
        <v>248</v>
      </c>
      <c r="G171" s="29" t="s">
        <v>224</v>
      </c>
      <c r="H171" s="28" t="s">
        <v>97</v>
      </c>
      <c r="I171" s="29" t="s">
        <v>41</v>
      </c>
      <c r="J171" s="28" t="s">
        <v>42</v>
      </c>
      <c r="K171" s="29" t="s">
        <v>43</v>
      </c>
      <c r="L171" s="30">
        <v>43281</v>
      </c>
      <c r="M171" s="31">
        <v>75071.63</v>
      </c>
    </row>
    <row r="172" spans="1:13" x14ac:dyDescent="0.25">
      <c r="C172" s="27">
        <v>18157</v>
      </c>
      <c r="D172" s="28" t="s">
        <v>45</v>
      </c>
      <c r="E172" s="28" t="s">
        <v>269</v>
      </c>
      <c r="F172" s="29" t="s">
        <v>227</v>
      </c>
      <c r="G172" s="29" t="s">
        <v>224</v>
      </c>
      <c r="H172" s="28" t="s">
        <v>230</v>
      </c>
      <c r="I172" s="29" t="s">
        <v>41</v>
      </c>
      <c r="J172" s="28" t="s">
        <v>42</v>
      </c>
      <c r="K172" s="29" t="s">
        <v>53</v>
      </c>
      <c r="L172" s="30">
        <v>43262</v>
      </c>
      <c r="M172" s="31">
        <v>35088</v>
      </c>
    </row>
    <row r="173" spans="1:13" x14ac:dyDescent="0.25">
      <c r="A173" s="26"/>
      <c r="B173" s="26"/>
      <c r="C173" s="33"/>
      <c r="D173" s="34"/>
      <c r="E173" s="35"/>
      <c r="F173" s="36"/>
      <c r="G173" s="37"/>
      <c r="H173" s="37"/>
      <c r="I173" s="36"/>
      <c r="J173" s="32"/>
      <c r="K173" s="32"/>
      <c r="L173" s="32"/>
      <c r="M173" s="38"/>
    </row>
    <row r="174" spans="1:13" ht="21" x14ac:dyDescent="0.25">
      <c r="A174" s="52"/>
      <c r="B174" s="39" t="s">
        <v>270</v>
      </c>
      <c r="C174" s="62"/>
      <c r="D174" s="63"/>
      <c r="E174" s="64"/>
      <c r="F174" s="65"/>
      <c r="G174" s="66"/>
      <c r="H174" s="66" t="s">
        <v>2</v>
      </c>
      <c r="I174" s="67">
        <f>COUNT(M176:M177)</f>
        <v>0</v>
      </c>
      <c r="J174" s="68"/>
      <c r="K174" s="68"/>
      <c r="L174" s="67" t="s">
        <v>3</v>
      </c>
      <c r="M174" s="69">
        <f>SUM(M176:M177)</f>
        <v>0</v>
      </c>
    </row>
    <row r="175" spans="1:13" ht="37.5" x14ac:dyDescent="0.25">
      <c r="A175" s="21"/>
      <c r="B175" s="21"/>
      <c r="C175" s="22" t="s">
        <v>5</v>
      </c>
      <c r="D175" s="23" t="s">
        <v>6</v>
      </c>
      <c r="E175" s="24" t="s">
        <v>7</v>
      </c>
      <c r="F175" s="24" t="s">
        <v>8</v>
      </c>
      <c r="G175" s="24" t="s">
        <v>9</v>
      </c>
      <c r="H175" s="24" t="s">
        <v>10</v>
      </c>
      <c r="I175" s="24" t="s">
        <v>11</v>
      </c>
      <c r="J175" s="24" t="s">
        <v>12</v>
      </c>
      <c r="K175" s="24" t="s">
        <v>13</v>
      </c>
      <c r="L175" s="25" t="s">
        <v>14</v>
      </c>
      <c r="M175" s="25" t="s">
        <v>3</v>
      </c>
    </row>
    <row r="176" spans="1:13" x14ac:dyDescent="0.25">
      <c r="C176" s="27"/>
      <c r="D176" s="28"/>
      <c r="E176" s="28"/>
      <c r="F176" s="29"/>
      <c r="G176" s="29"/>
      <c r="H176" s="28"/>
      <c r="I176" s="29"/>
      <c r="J176" s="28"/>
      <c r="K176" s="29"/>
      <c r="L176" s="30"/>
      <c r="M176" s="31"/>
    </row>
    <row r="177" spans="1:13" x14ac:dyDescent="0.25">
      <c r="A177" s="26"/>
      <c r="B177" s="26"/>
      <c r="C177" s="33"/>
      <c r="D177" s="34"/>
      <c r="E177" s="35"/>
      <c r="F177" s="36"/>
      <c r="G177" s="37"/>
      <c r="H177" s="37"/>
      <c r="I177" s="36"/>
      <c r="J177" s="32"/>
      <c r="K177" s="32"/>
      <c r="L177" s="32"/>
      <c r="M177" s="38"/>
    </row>
    <row r="178" spans="1:13" ht="21" x14ac:dyDescent="0.25">
      <c r="A178" s="11" t="s">
        <v>271</v>
      </c>
      <c r="B178" s="11"/>
      <c r="C178" s="54"/>
      <c r="D178" s="55"/>
      <c r="E178" s="56"/>
      <c r="F178" s="57"/>
      <c r="G178" s="58"/>
      <c r="H178" s="59" t="s">
        <v>2</v>
      </c>
      <c r="I178" s="60">
        <f>I179+I184+I206+I210+I202</f>
        <v>17</v>
      </c>
      <c r="J178" s="60"/>
      <c r="K178" s="60"/>
      <c r="L178" s="59" t="s">
        <v>3</v>
      </c>
      <c r="M178" s="61">
        <f>M179+M184+M206+M210+M202</f>
        <v>1030054.11</v>
      </c>
    </row>
    <row r="179" spans="1:13" ht="21" x14ac:dyDescent="0.25">
      <c r="B179" s="39" t="s">
        <v>271</v>
      </c>
      <c r="C179" s="40"/>
      <c r="D179" s="41"/>
      <c r="E179" s="42"/>
      <c r="F179" s="43"/>
      <c r="G179" s="44"/>
      <c r="H179" s="44" t="s">
        <v>2</v>
      </c>
      <c r="I179" s="45">
        <f>COUNT(M181:M183)</f>
        <v>2</v>
      </c>
      <c r="J179" s="46"/>
      <c r="K179" s="46"/>
      <c r="L179" s="45" t="s">
        <v>3</v>
      </c>
      <c r="M179" s="47">
        <f>SUM(M181:M183)</f>
        <v>421875</v>
      </c>
    </row>
    <row r="180" spans="1:13" ht="37.5" x14ac:dyDescent="0.25">
      <c r="A180" s="21"/>
      <c r="B180" s="21"/>
      <c r="C180" s="22" t="s">
        <v>5</v>
      </c>
      <c r="D180" s="23" t="s">
        <v>6</v>
      </c>
      <c r="E180" s="24" t="s">
        <v>7</v>
      </c>
      <c r="F180" s="24" t="s">
        <v>8</v>
      </c>
      <c r="G180" s="24" t="s">
        <v>9</v>
      </c>
      <c r="H180" s="24" t="s">
        <v>10</v>
      </c>
      <c r="I180" s="24" t="s">
        <v>11</v>
      </c>
      <c r="J180" s="24" t="s">
        <v>12</v>
      </c>
      <c r="K180" s="24" t="s">
        <v>13</v>
      </c>
      <c r="L180" s="25" t="s">
        <v>14</v>
      </c>
      <c r="M180" s="25" t="s">
        <v>3</v>
      </c>
    </row>
    <row r="181" spans="1:13" ht="45" x14ac:dyDescent="0.25">
      <c r="C181" s="27">
        <v>18014</v>
      </c>
      <c r="D181" s="28" t="s">
        <v>62</v>
      </c>
      <c r="E181" s="28" t="s">
        <v>272</v>
      </c>
      <c r="F181" s="29" t="s">
        <v>273</v>
      </c>
      <c r="G181" s="29" t="s">
        <v>274</v>
      </c>
      <c r="H181" s="28" t="s">
        <v>275</v>
      </c>
      <c r="I181" s="29" t="s">
        <v>75</v>
      </c>
      <c r="J181" s="28" t="s">
        <v>42</v>
      </c>
      <c r="K181" s="29" t="s">
        <v>53</v>
      </c>
      <c r="L181" s="30">
        <v>42935</v>
      </c>
      <c r="M181" s="31">
        <v>121875</v>
      </c>
    </row>
    <row r="182" spans="1:13" ht="45" x14ac:dyDescent="0.25">
      <c r="C182" s="27">
        <v>18131</v>
      </c>
      <c r="D182" s="28" t="s">
        <v>62</v>
      </c>
      <c r="E182" s="28" t="s">
        <v>276</v>
      </c>
      <c r="F182" s="29" t="s">
        <v>273</v>
      </c>
      <c r="G182" s="29" t="s">
        <v>274</v>
      </c>
      <c r="H182" s="28" t="s">
        <v>275</v>
      </c>
      <c r="I182" s="29" t="s">
        <v>75</v>
      </c>
      <c r="J182" s="28" t="s">
        <v>42</v>
      </c>
      <c r="K182" s="29" t="s">
        <v>53</v>
      </c>
      <c r="L182" s="30">
        <v>43164</v>
      </c>
      <c r="M182" s="31">
        <v>300000</v>
      </c>
    </row>
    <row r="183" spans="1:13" x14ac:dyDescent="0.25">
      <c r="A183" s="26"/>
      <c r="B183" s="26"/>
      <c r="C183" s="53"/>
      <c r="D183" s="28"/>
      <c r="E183" s="28"/>
      <c r="F183" s="29"/>
      <c r="G183" s="29"/>
      <c r="H183" s="28"/>
      <c r="I183" s="29"/>
      <c r="J183" s="28"/>
      <c r="K183" s="29"/>
      <c r="L183" s="30"/>
      <c r="M183" s="31"/>
    </row>
    <row r="184" spans="1:13" ht="21" x14ac:dyDescent="0.25">
      <c r="A184" s="52"/>
      <c r="B184" s="39" t="s">
        <v>277</v>
      </c>
      <c r="C184" s="62"/>
      <c r="D184" s="63"/>
      <c r="E184" s="64"/>
      <c r="F184" s="65"/>
      <c r="G184" s="66"/>
      <c r="H184" s="66" t="s">
        <v>2</v>
      </c>
      <c r="I184" s="67">
        <f>COUNT(M186:M201)</f>
        <v>15</v>
      </c>
      <c r="J184" s="68"/>
      <c r="K184" s="68"/>
      <c r="L184" s="67" t="s">
        <v>3</v>
      </c>
      <c r="M184" s="69">
        <f>SUM(M186:M201)</f>
        <v>608179.11</v>
      </c>
    </row>
    <row r="185" spans="1:13" ht="37.5" x14ac:dyDescent="0.25">
      <c r="A185" s="21"/>
      <c r="B185" s="21"/>
      <c r="C185" s="22" t="s">
        <v>5</v>
      </c>
      <c r="D185" s="23" t="s">
        <v>6</v>
      </c>
      <c r="E185" s="24" t="s">
        <v>7</v>
      </c>
      <c r="F185" s="24" t="s">
        <v>8</v>
      </c>
      <c r="G185" s="24" t="s">
        <v>9</v>
      </c>
      <c r="H185" s="24" t="s">
        <v>10</v>
      </c>
      <c r="I185" s="24" t="s">
        <v>11</v>
      </c>
      <c r="J185" s="24" t="s">
        <v>12</v>
      </c>
      <c r="K185" s="24" t="s">
        <v>13</v>
      </c>
      <c r="L185" s="25" t="s">
        <v>14</v>
      </c>
      <c r="M185" s="25" t="s">
        <v>3</v>
      </c>
    </row>
    <row r="186" spans="1:13" x14ac:dyDescent="0.25">
      <c r="C186" s="27" t="s">
        <v>278</v>
      </c>
      <c r="D186" s="28" t="s">
        <v>121</v>
      </c>
      <c r="E186" s="28" t="s">
        <v>38</v>
      </c>
      <c r="F186" s="29" t="s">
        <v>279</v>
      </c>
      <c r="G186" s="75" t="s">
        <v>274</v>
      </c>
      <c r="H186" s="28" t="s">
        <v>38</v>
      </c>
      <c r="I186" s="29" t="s">
        <v>41</v>
      </c>
      <c r="J186" s="28" t="s">
        <v>42</v>
      </c>
      <c r="K186" s="29" t="s">
        <v>43</v>
      </c>
      <c r="L186" s="30">
        <v>43007</v>
      </c>
      <c r="M186" s="31">
        <v>20567.980000000003</v>
      </c>
    </row>
    <row r="187" spans="1:13" ht="60" x14ac:dyDescent="0.25">
      <c r="C187" s="27">
        <v>18080</v>
      </c>
      <c r="D187" s="28" t="s">
        <v>121</v>
      </c>
      <c r="E187" s="28" t="s">
        <v>280</v>
      </c>
      <c r="F187" s="29" t="s">
        <v>279</v>
      </c>
      <c r="G187" s="29" t="s">
        <v>274</v>
      </c>
      <c r="H187" s="28" t="s">
        <v>281</v>
      </c>
      <c r="I187" s="29" t="s">
        <v>75</v>
      </c>
      <c r="J187" s="28" t="s">
        <v>282</v>
      </c>
      <c r="K187" s="29" t="s">
        <v>43</v>
      </c>
      <c r="L187" s="30">
        <v>43067</v>
      </c>
      <c r="M187" s="31">
        <v>172984</v>
      </c>
    </row>
    <row r="188" spans="1:13" ht="30" x14ac:dyDescent="0.25">
      <c r="C188" s="27">
        <v>18089</v>
      </c>
      <c r="D188" s="28" t="s">
        <v>121</v>
      </c>
      <c r="E188" s="28" t="s">
        <v>283</v>
      </c>
      <c r="F188" s="29" t="s">
        <v>279</v>
      </c>
      <c r="G188" s="29" t="s">
        <v>274</v>
      </c>
      <c r="H188" s="28" t="s">
        <v>281</v>
      </c>
      <c r="I188" s="29" t="s">
        <v>75</v>
      </c>
      <c r="J188" s="28" t="s">
        <v>282</v>
      </c>
      <c r="K188" s="29" t="s">
        <v>43</v>
      </c>
      <c r="L188" s="30">
        <v>43087</v>
      </c>
      <c r="M188" s="31">
        <v>54085</v>
      </c>
    </row>
    <row r="189" spans="1:13" x14ac:dyDescent="0.25">
      <c r="C189" s="27" t="s">
        <v>278</v>
      </c>
      <c r="D189" s="28" t="s">
        <v>121</v>
      </c>
      <c r="E189" s="28" t="s">
        <v>64</v>
      </c>
      <c r="F189" s="29" t="s">
        <v>279</v>
      </c>
      <c r="G189" s="29" t="s">
        <v>274</v>
      </c>
      <c r="H189" s="28" t="s">
        <v>64</v>
      </c>
      <c r="I189" s="29" t="s">
        <v>41</v>
      </c>
      <c r="J189" s="28" t="s">
        <v>42</v>
      </c>
      <c r="K189" s="29" t="s">
        <v>43</v>
      </c>
      <c r="L189" s="30">
        <v>43089</v>
      </c>
      <c r="M189" s="31">
        <v>36423.990000000005</v>
      </c>
    </row>
    <row r="190" spans="1:13" ht="30" x14ac:dyDescent="0.25">
      <c r="C190" s="27">
        <v>18089</v>
      </c>
      <c r="D190" s="28" t="s">
        <v>169</v>
      </c>
      <c r="E190" s="28" t="s">
        <v>283</v>
      </c>
      <c r="F190" s="29" t="s">
        <v>279</v>
      </c>
      <c r="G190" s="29" t="s">
        <v>274</v>
      </c>
      <c r="H190" s="28" t="s">
        <v>281</v>
      </c>
      <c r="I190" s="29" t="s">
        <v>75</v>
      </c>
      <c r="J190" s="28" t="s">
        <v>282</v>
      </c>
      <c r="K190" s="29" t="s">
        <v>43</v>
      </c>
      <c r="L190" s="30">
        <v>43087</v>
      </c>
      <c r="M190" s="31">
        <v>54085</v>
      </c>
    </row>
    <row r="191" spans="1:13" ht="45" x14ac:dyDescent="0.25">
      <c r="C191" s="27">
        <v>18096</v>
      </c>
      <c r="D191" s="28" t="s">
        <v>121</v>
      </c>
      <c r="E191" s="28" t="s">
        <v>284</v>
      </c>
      <c r="F191" s="29" t="s">
        <v>279</v>
      </c>
      <c r="G191" s="29" t="s">
        <v>274</v>
      </c>
      <c r="H191" s="28" t="s">
        <v>281</v>
      </c>
      <c r="I191" s="29" t="s">
        <v>75</v>
      </c>
      <c r="J191" s="28" t="s">
        <v>282</v>
      </c>
      <c r="K191" s="29" t="s">
        <v>43</v>
      </c>
      <c r="L191" s="30">
        <v>43118</v>
      </c>
      <c r="M191" s="31">
        <v>53023</v>
      </c>
    </row>
    <row r="192" spans="1:13" ht="45" x14ac:dyDescent="0.25">
      <c r="C192" s="27">
        <v>18096</v>
      </c>
      <c r="D192" s="28" t="s">
        <v>169</v>
      </c>
      <c r="E192" s="28" t="s">
        <v>284</v>
      </c>
      <c r="F192" s="29" t="s">
        <v>279</v>
      </c>
      <c r="G192" s="29" t="s">
        <v>274</v>
      </c>
      <c r="H192" s="28" t="s">
        <v>281</v>
      </c>
      <c r="I192" s="29" t="s">
        <v>75</v>
      </c>
      <c r="J192" s="28" t="s">
        <v>282</v>
      </c>
      <c r="K192" s="29" t="s">
        <v>43</v>
      </c>
      <c r="L192" s="30">
        <v>43118</v>
      </c>
      <c r="M192" s="31">
        <v>53022</v>
      </c>
    </row>
    <row r="193" spans="1:13" ht="45" x14ac:dyDescent="0.25">
      <c r="C193" s="27">
        <v>18124</v>
      </c>
      <c r="D193" s="28" t="s">
        <v>121</v>
      </c>
      <c r="E193" s="28" t="s">
        <v>285</v>
      </c>
      <c r="F193" s="29" t="s">
        <v>279</v>
      </c>
      <c r="G193" s="29" t="s">
        <v>274</v>
      </c>
      <c r="H193" s="28" t="s">
        <v>286</v>
      </c>
      <c r="I193" s="29" t="s">
        <v>190</v>
      </c>
      <c r="J193" s="28" t="s">
        <v>42</v>
      </c>
      <c r="K193" s="29" t="s">
        <v>43</v>
      </c>
      <c r="L193" s="30">
        <v>43144</v>
      </c>
      <c r="M193" s="31">
        <v>3827</v>
      </c>
    </row>
    <row r="194" spans="1:13" ht="45" x14ac:dyDescent="0.25">
      <c r="C194" s="27">
        <v>18124</v>
      </c>
      <c r="D194" s="28" t="s">
        <v>193</v>
      </c>
      <c r="E194" s="28" t="s">
        <v>285</v>
      </c>
      <c r="F194" s="29" t="s">
        <v>279</v>
      </c>
      <c r="G194" s="29" t="s">
        <v>274</v>
      </c>
      <c r="H194" s="28" t="s">
        <v>286</v>
      </c>
      <c r="I194" s="29" t="s">
        <v>190</v>
      </c>
      <c r="J194" s="28" t="s">
        <v>42</v>
      </c>
      <c r="K194" s="29" t="s">
        <v>43</v>
      </c>
      <c r="L194" s="30">
        <v>43144</v>
      </c>
      <c r="M194" s="31">
        <v>3827</v>
      </c>
    </row>
    <row r="195" spans="1:13" ht="45" x14ac:dyDescent="0.25">
      <c r="C195" s="27">
        <v>18096</v>
      </c>
      <c r="D195" s="28" t="s">
        <v>121</v>
      </c>
      <c r="E195" s="28" t="s">
        <v>284</v>
      </c>
      <c r="F195" s="29" t="s">
        <v>279</v>
      </c>
      <c r="G195" s="29" t="s">
        <v>274</v>
      </c>
      <c r="H195" s="28" t="s">
        <v>281</v>
      </c>
      <c r="I195" s="29" t="s">
        <v>75</v>
      </c>
      <c r="J195" s="28" t="s">
        <v>282</v>
      </c>
      <c r="K195" s="29" t="s">
        <v>43</v>
      </c>
      <c r="L195" s="30">
        <v>43188</v>
      </c>
      <c r="M195" s="31">
        <v>27809</v>
      </c>
    </row>
    <row r="196" spans="1:13" x14ac:dyDescent="0.25">
      <c r="C196" s="27" t="s">
        <v>278</v>
      </c>
      <c r="D196" s="28" t="s">
        <v>121</v>
      </c>
      <c r="E196" s="28" t="s">
        <v>94</v>
      </c>
      <c r="F196" s="29" t="s">
        <v>279</v>
      </c>
      <c r="G196" s="29" t="s">
        <v>274</v>
      </c>
      <c r="H196" s="28" t="s">
        <v>94</v>
      </c>
      <c r="I196" s="29" t="s">
        <v>41</v>
      </c>
      <c r="J196" s="28" t="s">
        <v>42</v>
      </c>
      <c r="K196" s="29" t="s">
        <v>43</v>
      </c>
      <c r="L196" s="30">
        <v>43189</v>
      </c>
      <c r="M196" s="31">
        <v>27610.660000000003</v>
      </c>
    </row>
    <row r="197" spans="1:13" ht="45" x14ac:dyDescent="0.25">
      <c r="C197" s="27">
        <v>18096</v>
      </c>
      <c r="D197" s="28" t="s">
        <v>169</v>
      </c>
      <c r="E197" s="28" t="s">
        <v>284</v>
      </c>
      <c r="F197" s="29" t="s">
        <v>279</v>
      </c>
      <c r="G197" s="29" t="s">
        <v>274</v>
      </c>
      <c r="H197" s="28" t="s">
        <v>281</v>
      </c>
      <c r="I197" s="29" t="s">
        <v>75</v>
      </c>
      <c r="J197" s="28" t="s">
        <v>282</v>
      </c>
      <c r="K197" s="29" t="s">
        <v>43</v>
      </c>
      <c r="L197" s="30">
        <v>43188</v>
      </c>
      <c r="M197" s="31">
        <v>27809</v>
      </c>
    </row>
    <row r="198" spans="1:13" ht="45" x14ac:dyDescent="0.25">
      <c r="C198" s="27">
        <v>18096</v>
      </c>
      <c r="D198" s="28" t="s">
        <v>121</v>
      </c>
      <c r="E198" s="28" t="s">
        <v>284</v>
      </c>
      <c r="F198" s="29" t="s">
        <v>279</v>
      </c>
      <c r="G198" s="29" t="s">
        <v>274</v>
      </c>
      <c r="H198" s="28" t="s">
        <v>281</v>
      </c>
      <c r="I198" s="29" t="s">
        <v>75</v>
      </c>
      <c r="J198" s="28" t="s">
        <v>282</v>
      </c>
      <c r="K198" s="29" t="s">
        <v>43</v>
      </c>
      <c r="L198" s="30">
        <v>43266</v>
      </c>
      <c r="M198" s="31">
        <v>27130</v>
      </c>
    </row>
    <row r="199" spans="1:13" x14ac:dyDescent="0.25">
      <c r="C199" s="27" t="s">
        <v>278</v>
      </c>
      <c r="D199" s="28" t="s">
        <v>121</v>
      </c>
      <c r="E199" s="28" t="s">
        <v>97</v>
      </c>
      <c r="F199" s="29" t="s">
        <v>279</v>
      </c>
      <c r="G199" s="29" t="s">
        <v>274</v>
      </c>
      <c r="H199" s="28" t="s">
        <v>97</v>
      </c>
      <c r="I199" s="29" t="s">
        <v>41</v>
      </c>
      <c r="J199" s="28" t="s">
        <v>42</v>
      </c>
      <c r="K199" s="29" t="s">
        <v>43</v>
      </c>
      <c r="L199" s="30">
        <v>43281</v>
      </c>
      <c r="M199" s="31">
        <v>18846.48</v>
      </c>
    </row>
    <row r="200" spans="1:13" ht="45" x14ac:dyDescent="0.25">
      <c r="C200" s="27">
        <v>18096</v>
      </c>
      <c r="D200" s="28" t="s">
        <v>169</v>
      </c>
      <c r="E200" s="28" t="s">
        <v>284</v>
      </c>
      <c r="F200" s="29" t="s">
        <v>279</v>
      </c>
      <c r="G200" s="29" t="s">
        <v>274</v>
      </c>
      <c r="H200" s="28" t="s">
        <v>281</v>
      </c>
      <c r="I200" s="29" t="s">
        <v>75</v>
      </c>
      <c r="J200" s="28" t="s">
        <v>282</v>
      </c>
      <c r="K200" s="29" t="s">
        <v>43</v>
      </c>
      <c r="L200" s="30">
        <v>43266</v>
      </c>
      <c r="M200" s="31">
        <v>27129</v>
      </c>
    </row>
    <row r="201" spans="1:13" x14ac:dyDescent="0.25">
      <c r="A201" s="26"/>
      <c r="B201" s="26"/>
      <c r="C201" s="34"/>
      <c r="D201" s="50"/>
      <c r="E201" s="76"/>
      <c r="F201" s="37"/>
      <c r="G201" s="37"/>
      <c r="H201" s="36"/>
      <c r="I201" s="37"/>
      <c r="J201" s="32"/>
      <c r="K201" s="37"/>
      <c r="L201" s="33"/>
      <c r="M201" s="51"/>
    </row>
    <row r="202" spans="1:13" ht="21" x14ac:dyDescent="0.25">
      <c r="A202" s="52"/>
      <c r="B202" s="39" t="s">
        <v>287</v>
      </c>
      <c r="C202" s="40"/>
      <c r="D202" s="41"/>
      <c r="E202" s="42"/>
      <c r="F202" s="43"/>
      <c r="G202" s="44"/>
      <c r="H202" s="44" t="s">
        <v>2</v>
      </c>
      <c r="I202" s="45">
        <f>COUNT(M204:M205)</f>
        <v>0</v>
      </c>
      <c r="J202" s="46"/>
      <c r="K202" s="46"/>
      <c r="L202" s="45" t="s">
        <v>3</v>
      </c>
      <c r="M202" s="47">
        <f>SUM(M204:M205)</f>
        <v>0</v>
      </c>
    </row>
    <row r="203" spans="1:13" ht="37.5" x14ac:dyDescent="0.25">
      <c r="A203" s="21"/>
      <c r="B203" s="21"/>
      <c r="C203" s="22" t="s">
        <v>5</v>
      </c>
      <c r="D203" s="23" t="s">
        <v>6</v>
      </c>
      <c r="E203" s="24" t="s">
        <v>7</v>
      </c>
      <c r="F203" s="24" t="s">
        <v>8</v>
      </c>
      <c r="G203" s="24" t="s">
        <v>9</v>
      </c>
      <c r="H203" s="24" t="s">
        <v>10</v>
      </c>
      <c r="I203" s="24" t="s">
        <v>11</v>
      </c>
      <c r="J203" s="24" t="s">
        <v>12</v>
      </c>
      <c r="K203" s="24" t="s">
        <v>13</v>
      </c>
      <c r="L203" s="25" t="s">
        <v>14</v>
      </c>
      <c r="M203" s="25" t="s">
        <v>3</v>
      </c>
    </row>
    <row r="204" spans="1:13" x14ac:dyDescent="0.25">
      <c r="C204" s="27"/>
      <c r="D204" s="28"/>
      <c r="E204" s="28"/>
      <c r="F204" s="29"/>
      <c r="G204" s="29"/>
      <c r="H204" s="28"/>
      <c r="I204" s="29"/>
      <c r="J204" s="28"/>
      <c r="K204" s="29"/>
      <c r="L204" s="30"/>
      <c r="M204" s="31"/>
    </row>
    <row r="205" spans="1:13" x14ac:dyDescent="0.25">
      <c r="A205" s="26"/>
      <c r="B205" s="26"/>
      <c r="C205" s="77"/>
      <c r="D205" s="50"/>
      <c r="E205" s="35"/>
      <c r="F205" s="37"/>
      <c r="G205" s="37"/>
      <c r="H205" s="32"/>
      <c r="I205" s="37"/>
      <c r="J205" s="32"/>
      <c r="K205" s="37"/>
      <c r="L205" s="33"/>
      <c r="M205" s="38"/>
    </row>
    <row r="206" spans="1:13" ht="21" x14ac:dyDescent="0.25">
      <c r="A206" s="52"/>
      <c r="B206" s="39" t="s">
        <v>288</v>
      </c>
      <c r="C206" s="40"/>
      <c r="D206" s="41"/>
      <c r="E206" s="42"/>
      <c r="F206" s="43"/>
      <c r="G206" s="44"/>
      <c r="H206" s="44" t="s">
        <v>2</v>
      </c>
      <c r="I206" s="45">
        <f>COUNT(M208:M209)</f>
        <v>0</v>
      </c>
      <c r="J206" s="46"/>
      <c r="K206" s="46"/>
      <c r="L206" s="45" t="s">
        <v>3</v>
      </c>
      <c r="M206" s="47">
        <f>SUM(M208:M209)</f>
        <v>0</v>
      </c>
    </row>
    <row r="207" spans="1:13" ht="37.5" x14ac:dyDescent="0.25">
      <c r="A207" s="21"/>
      <c r="B207" s="21"/>
      <c r="C207" s="22" t="s">
        <v>5</v>
      </c>
      <c r="D207" s="23" t="s">
        <v>6</v>
      </c>
      <c r="E207" s="24" t="s">
        <v>7</v>
      </c>
      <c r="F207" s="24" t="s">
        <v>8</v>
      </c>
      <c r="G207" s="24" t="s">
        <v>9</v>
      </c>
      <c r="H207" s="24" t="s">
        <v>10</v>
      </c>
      <c r="I207" s="24" t="s">
        <v>11</v>
      </c>
      <c r="J207" s="24" t="s">
        <v>12</v>
      </c>
      <c r="K207" s="24" t="s">
        <v>13</v>
      </c>
      <c r="L207" s="25" t="s">
        <v>14</v>
      </c>
      <c r="M207" s="25" t="s">
        <v>3</v>
      </c>
    </row>
    <row r="208" spans="1:13" x14ac:dyDescent="0.25">
      <c r="C208" s="27"/>
      <c r="D208" s="28"/>
      <c r="E208" s="28"/>
      <c r="F208" s="29"/>
      <c r="G208" s="29"/>
      <c r="H208" s="28"/>
      <c r="I208" s="29"/>
      <c r="J208" s="28"/>
      <c r="K208" s="29"/>
      <c r="L208" s="30"/>
      <c r="M208" s="31"/>
    </row>
    <row r="209" spans="1:13" x14ac:dyDescent="0.25">
      <c r="A209" s="26"/>
      <c r="B209" s="26"/>
      <c r="C209" s="77"/>
      <c r="D209" s="50"/>
      <c r="E209" s="35"/>
      <c r="F209" s="37"/>
      <c r="G209" s="37"/>
      <c r="H209" s="32"/>
      <c r="I209" s="37"/>
      <c r="J209" s="32"/>
      <c r="K209" s="37"/>
      <c r="L209" s="33"/>
      <c r="M209" s="38"/>
    </row>
    <row r="210" spans="1:13" ht="21" x14ac:dyDescent="0.25">
      <c r="A210" s="52"/>
      <c r="B210" s="39" t="s">
        <v>289</v>
      </c>
      <c r="C210" s="62"/>
      <c r="D210" s="63"/>
      <c r="E210" s="64"/>
      <c r="F210" s="65"/>
      <c r="G210" s="66"/>
      <c r="H210" s="66" t="s">
        <v>2</v>
      </c>
      <c r="I210" s="67">
        <f>COUNT(M212:M213)</f>
        <v>0</v>
      </c>
      <c r="J210" s="68"/>
      <c r="K210" s="68"/>
      <c r="L210" s="67" t="s">
        <v>3</v>
      </c>
      <c r="M210" s="69">
        <f>SUM(M212:M213)</f>
        <v>0</v>
      </c>
    </row>
    <row r="211" spans="1:13" ht="37.5" x14ac:dyDescent="0.25">
      <c r="A211" s="21"/>
      <c r="B211" s="21"/>
      <c r="C211" s="22" t="s">
        <v>5</v>
      </c>
      <c r="D211" s="23" t="s">
        <v>6</v>
      </c>
      <c r="E211" s="24" t="s">
        <v>7</v>
      </c>
      <c r="F211" s="24" t="s">
        <v>8</v>
      </c>
      <c r="G211" s="24" t="s">
        <v>9</v>
      </c>
      <c r="H211" s="24" t="s">
        <v>10</v>
      </c>
      <c r="I211" s="24" t="s">
        <v>11</v>
      </c>
      <c r="J211" s="24" t="s">
        <v>12</v>
      </c>
      <c r="K211" s="24" t="s">
        <v>13</v>
      </c>
      <c r="L211" s="25" t="s">
        <v>14</v>
      </c>
      <c r="M211" s="25" t="s">
        <v>3</v>
      </c>
    </row>
    <row r="212" spans="1:13" x14ac:dyDescent="0.25">
      <c r="C212" s="27"/>
      <c r="D212" s="28"/>
      <c r="E212" s="28"/>
      <c r="F212" s="29"/>
      <c r="G212" s="29"/>
      <c r="H212" s="28"/>
      <c r="I212" s="29"/>
      <c r="J212" s="28"/>
      <c r="K212" s="29"/>
      <c r="L212" s="30"/>
      <c r="M212" s="31"/>
    </row>
    <row r="213" spans="1:13" x14ac:dyDescent="0.25">
      <c r="A213" s="26"/>
      <c r="B213" s="26"/>
      <c r="C213" s="78"/>
      <c r="D213" s="28"/>
      <c r="E213" s="28"/>
      <c r="F213" s="29"/>
      <c r="G213" s="29"/>
      <c r="H213" s="28"/>
      <c r="I213" s="29"/>
      <c r="J213" s="28"/>
      <c r="K213" s="29"/>
      <c r="L213" s="30"/>
      <c r="M213" s="31"/>
    </row>
    <row r="214" spans="1:13" ht="21" x14ac:dyDescent="0.25">
      <c r="A214" s="11" t="s">
        <v>290</v>
      </c>
      <c r="B214" s="11"/>
      <c r="C214" s="54"/>
      <c r="D214" s="55"/>
      <c r="E214" s="56"/>
      <c r="F214" s="57"/>
      <c r="G214" s="58"/>
      <c r="H214" s="59" t="s">
        <v>2</v>
      </c>
      <c r="I214" s="60">
        <f>I215+I244+I251+I270</f>
        <v>56</v>
      </c>
      <c r="J214" s="60"/>
      <c r="K214" s="60"/>
      <c r="L214" s="59" t="s">
        <v>3</v>
      </c>
      <c r="M214" s="61">
        <f>M215+M244+M251+M270</f>
        <v>2597667.7599999998</v>
      </c>
    </row>
    <row r="215" spans="1:13" ht="21" x14ac:dyDescent="0.25">
      <c r="B215" s="39" t="s">
        <v>290</v>
      </c>
      <c r="C215" s="62"/>
      <c r="D215" s="63"/>
      <c r="E215" s="64"/>
      <c r="F215" s="65"/>
      <c r="G215" s="66"/>
      <c r="H215" s="66" t="s">
        <v>2</v>
      </c>
      <c r="I215" s="67">
        <f>COUNT(M217:M243)</f>
        <v>26</v>
      </c>
      <c r="J215" s="68"/>
      <c r="K215" s="68"/>
      <c r="L215" s="67" t="s">
        <v>3</v>
      </c>
      <c r="M215" s="69">
        <f>SUM(M217:M243)</f>
        <v>1589038</v>
      </c>
    </row>
    <row r="216" spans="1:13" ht="37.5" x14ac:dyDescent="0.25">
      <c r="A216" s="21"/>
      <c r="B216" s="21"/>
      <c r="C216" s="22" t="s">
        <v>5</v>
      </c>
      <c r="D216" s="23" t="s">
        <v>6</v>
      </c>
      <c r="E216" s="24" t="s">
        <v>7</v>
      </c>
      <c r="F216" s="24" t="s">
        <v>8</v>
      </c>
      <c r="G216" s="24" t="s">
        <v>9</v>
      </c>
      <c r="H216" s="24" t="s">
        <v>10</v>
      </c>
      <c r="I216" s="24" t="s">
        <v>11</v>
      </c>
      <c r="J216" s="24" t="s">
        <v>12</v>
      </c>
      <c r="K216" s="24" t="s">
        <v>13</v>
      </c>
      <c r="L216" s="25" t="s">
        <v>14</v>
      </c>
      <c r="M216" s="25" t="s">
        <v>3</v>
      </c>
    </row>
    <row r="217" spans="1:13" ht="45" x14ac:dyDescent="0.25">
      <c r="C217" s="27">
        <v>14157</v>
      </c>
      <c r="D217" s="28" t="s">
        <v>79</v>
      </c>
      <c r="E217" s="28" t="s">
        <v>291</v>
      </c>
      <c r="F217" s="29" t="s">
        <v>292</v>
      </c>
      <c r="G217" s="29" t="s">
        <v>293</v>
      </c>
      <c r="H217" s="28" t="s">
        <v>294</v>
      </c>
      <c r="I217" s="29" t="s">
        <v>75</v>
      </c>
      <c r="J217" s="28" t="s">
        <v>42</v>
      </c>
      <c r="K217" s="29" t="s">
        <v>295</v>
      </c>
      <c r="L217" s="30">
        <v>42971</v>
      </c>
      <c r="M217" s="31">
        <v>276328</v>
      </c>
    </row>
    <row r="218" spans="1:13" ht="45" x14ac:dyDescent="0.25">
      <c r="C218" s="27">
        <v>18025</v>
      </c>
      <c r="D218" s="28" t="s">
        <v>63</v>
      </c>
      <c r="E218" s="28" t="s">
        <v>296</v>
      </c>
      <c r="F218" s="29" t="s">
        <v>297</v>
      </c>
      <c r="G218" s="29" t="s">
        <v>293</v>
      </c>
      <c r="H218" s="28" t="s">
        <v>298</v>
      </c>
      <c r="I218" s="29" t="s">
        <v>41</v>
      </c>
      <c r="J218" s="28" t="s">
        <v>42</v>
      </c>
      <c r="K218" s="29" t="s">
        <v>43</v>
      </c>
      <c r="L218" s="30">
        <v>42963</v>
      </c>
      <c r="M218" s="31">
        <v>8000</v>
      </c>
    </row>
    <row r="219" spans="1:13" ht="45" x14ac:dyDescent="0.25">
      <c r="C219" s="27">
        <v>18005</v>
      </c>
      <c r="D219" s="28" t="s">
        <v>31</v>
      </c>
      <c r="E219" s="28" t="s">
        <v>299</v>
      </c>
      <c r="F219" s="29" t="s">
        <v>300</v>
      </c>
      <c r="G219" s="29" t="s">
        <v>293</v>
      </c>
      <c r="H219" s="28" t="s">
        <v>103</v>
      </c>
      <c r="I219" s="29" t="s">
        <v>75</v>
      </c>
      <c r="J219" s="28" t="s">
        <v>42</v>
      </c>
      <c r="K219" s="29" t="s">
        <v>295</v>
      </c>
      <c r="L219" s="30">
        <v>42964</v>
      </c>
      <c r="M219" s="31">
        <v>12000</v>
      </c>
    </row>
    <row r="220" spans="1:13" ht="30" x14ac:dyDescent="0.25">
      <c r="C220" s="27">
        <v>16035</v>
      </c>
      <c r="D220" s="28" t="s">
        <v>85</v>
      </c>
      <c r="E220" s="28" t="s">
        <v>301</v>
      </c>
      <c r="F220" s="29" t="s">
        <v>300</v>
      </c>
      <c r="G220" s="29" t="s">
        <v>293</v>
      </c>
      <c r="H220" s="28" t="s">
        <v>302</v>
      </c>
      <c r="I220" s="29" t="s">
        <v>75</v>
      </c>
      <c r="J220" s="28" t="s">
        <v>42</v>
      </c>
      <c r="K220" s="29" t="s">
        <v>295</v>
      </c>
      <c r="L220" s="30">
        <v>42963</v>
      </c>
      <c r="M220" s="31">
        <v>105891</v>
      </c>
    </row>
    <row r="221" spans="1:13" ht="60" x14ac:dyDescent="0.25">
      <c r="C221" s="27">
        <v>17135</v>
      </c>
      <c r="D221" s="28" t="s">
        <v>105</v>
      </c>
      <c r="E221" s="49" t="s">
        <v>303</v>
      </c>
      <c r="F221" s="29" t="s">
        <v>304</v>
      </c>
      <c r="G221" s="29" t="s">
        <v>293</v>
      </c>
      <c r="H221" s="28" t="s">
        <v>103</v>
      </c>
      <c r="I221" s="29" t="s">
        <v>75</v>
      </c>
      <c r="J221" s="28" t="s">
        <v>42</v>
      </c>
      <c r="K221" s="29" t="s">
        <v>295</v>
      </c>
      <c r="L221" s="30">
        <v>42962</v>
      </c>
      <c r="M221" s="31">
        <v>111121</v>
      </c>
    </row>
    <row r="222" spans="1:13" x14ac:dyDescent="0.25">
      <c r="C222" s="27">
        <v>17022</v>
      </c>
      <c r="D222" s="28" t="s">
        <v>17</v>
      </c>
      <c r="E222" s="28" t="s">
        <v>305</v>
      </c>
      <c r="F222" s="29" t="s">
        <v>292</v>
      </c>
      <c r="G222" s="29" t="s">
        <v>293</v>
      </c>
      <c r="H222" s="28" t="s">
        <v>306</v>
      </c>
      <c r="I222" s="29" t="s">
        <v>75</v>
      </c>
      <c r="J222" s="28" t="s">
        <v>42</v>
      </c>
      <c r="K222" s="29" t="s">
        <v>43</v>
      </c>
      <c r="L222" s="30">
        <v>42991</v>
      </c>
      <c r="M222" s="31">
        <v>11095</v>
      </c>
    </row>
    <row r="223" spans="1:13" ht="45" x14ac:dyDescent="0.25">
      <c r="C223" s="27">
        <v>17150</v>
      </c>
      <c r="D223" s="28" t="s">
        <v>118</v>
      </c>
      <c r="E223" s="28" t="s">
        <v>307</v>
      </c>
      <c r="F223" s="29" t="s">
        <v>292</v>
      </c>
      <c r="G223" s="29" t="s">
        <v>293</v>
      </c>
      <c r="H223" s="28" t="s">
        <v>308</v>
      </c>
      <c r="I223" s="29" t="s">
        <v>75</v>
      </c>
      <c r="J223" s="28" t="s">
        <v>309</v>
      </c>
      <c r="K223" s="29" t="s">
        <v>295</v>
      </c>
      <c r="L223" s="30">
        <v>42991</v>
      </c>
      <c r="M223" s="31">
        <v>37640</v>
      </c>
    </row>
    <row r="224" spans="1:13" x14ac:dyDescent="0.25">
      <c r="C224" s="27" t="s">
        <v>310</v>
      </c>
      <c r="D224" s="28" t="s">
        <v>79</v>
      </c>
      <c r="E224" s="28" t="s">
        <v>38</v>
      </c>
      <c r="F224" s="29" t="s">
        <v>292</v>
      </c>
      <c r="G224" s="75" t="s">
        <v>293</v>
      </c>
      <c r="H224" s="28" t="s">
        <v>38</v>
      </c>
      <c r="I224" s="29" t="s">
        <v>41</v>
      </c>
      <c r="J224" s="28" t="s">
        <v>42</v>
      </c>
      <c r="K224" s="29" t="s">
        <v>43</v>
      </c>
      <c r="L224" s="30">
        <v>43007</v>
      </c>
      <c r="M224" s="31">
        <v>5750</v>
      </c>
    </row>
    <row r="225" spans="3:13" x14ac:dyDescent="0.25">
      <c r="C225" s="27" t="s">
        <v>311</v>
      </c>
      <c r="D225" s="28" t="s">
        <v>110</v>
      </c>
      <c r="E225" s="28" t="s">
        <v>38</v>
      </c>
      <c r="F225" s="29" t="s">
        <v>293</v>
      </c>
      <c r="G225" s="48" t="s">
        <v>293</v>
      </c>
      <c r="H225" s="28" t="s">
        <v>38</v>
      </c>
      <c r="I225" s="29" t="s">
        <v>41</v>
      </c>
      <c r="J225" s="28" t="s">
        <v>42</v>
      </c>
      <c r="K225" s="29" t="s">
        <v>43</v>
      </c>
      <c r="L225" s="30">
        <v>43007</v>
      </c>
      <c r="M225" s="31">
        <v>1500</v>
      </c>
    </row>
    <row r="226" spans="3:13" ht="30" x14ac:dyDescent="0.25">
      <c r="C226" s="27">
        <v>16025</v>
      </c>
      <c r="D226" s="28" t="s">
        <v>168</v>
      </c>
      <c r="E226" s="28" t="s">
        <v>312</v>
      </c>
      <c r="F226" s="29" t="s">
        <v>304</v>
      </c>
      <c r="G226" s="29" t="s">
        <v>293</v>
      </c>
      <c r="H226" s="28" t="s">
        <v>313</v>
      </c>
      <c r="I226" s="29" t="s">
        <v>75</v>
      </c>
      <c r="J226" s="28" t="s">
        <v>89</v>
      </c>
      <c r="K226" s="29" t="s">
        <v>295</v>
      </c>
      <c r="L226" s="30">
        <v>43066</v>
      </c>
      <c r="M226" s="31">
        <v>24626</v>
      </c>
    </row>
    <row r="227" spans="3:13" x14ac:dyDescent="0.25">
      <c r="C227" s="27" t="s">
        <v>310</v>
      </c>
      <c r="D227" s="28" t="s">
        <v>79</v>
      </c>
      <c r="E227" s="28" t="s">
        <v>64</v>
      </c>
      <c r="F227" s="29" t="s">
        <v>292</v>
      </c>
      <c r="G227" s="29" t="s">
        <v>293</v>
      </c>
      <c r="H227" s="28" t="s">
        <v>64</v>
      </c>
      <c r="I227" s="29" t="s">
        <v>41</v>
      </c>
      <c r="J227" s="28" t="s">
        <v>42</v>
      </c>
      <c r="K227" s="29" t="s">
        <v>43</v>
      </c>
      <c r="L227" s="30">
        <v>43089</v>
      </c>
      <c r="M227" s="31">
        <v>2500</v>
      </c>
    </row>
    <row r="228" spans="3:13" x14ac:dyDescent="0.25">
      <c r="C228" s="27" t="s">
        <v>311</v>
      </c>
      <c r="D228" s="28" t="s">
        <v>110</v>
      </c>
      <c r="E228" s="28" t="s">
        <v>64</v>
      </c>
      <c r="F228" s="29" t="s">
        <v>293</v>
      </c>
      <c r="G228" s="29" t="s">
        <v>293</v>
      </c>
      <c r="H228" s="28" t="s">
        <v>64</v>
      </c>
      <c r="I228" s="29" t="s">
        <v>41</v>
      </c>
      <c r="J228" s="28" t="s">
        <v>42</v>
      </c>
      <c r="K228" s="29" t="s">
        <v>43</v>
      </c>
      <c r="L228" s="30">
        <v>43089</v>
      </c>
      <c r="M228" s="31">
        <v>1250</v>
      </c>
    </row>
    <row r="229" spans="3:13" ht="30" x14ac:dyDescent="0.25">
      <c r="C229" s="27">
        <v>18018</v>
      </c>
      <c r="D229" s="28" t="s">
        <v>105</v>
      </c>
      <c r="E229" s="28" t="s">
        <v>314</v>
      </c>
      <c r="F229" s="29" t="s">
        <v>304</v>
      </c>
      <c r="G229" s="29" t="s">
        <v>293</v>
      </c>
      <c r="H229" s="28" t="s">
        <v>315</v>
      </c>
      <c r="I229" s="29" t="s">
        <v>75</v>
      </c>
      <c r="J229" s="28" t="s">
        <v>42</v>
      </c>
      <c r="K229" s="29" t="s">
        <v>295</v>
      </c>
      <c r="L229" s="30">
        <v>43084</v>
      </c>
      <c r="M229" s="31">
        <v>728621</v>
      </c>
    </row>
    <row r="230" spans="3:13" ht="30" x14ac:dyDescent="0.25">
      <c r="C230" s="27">
        <v>16025</v>
      </c>
      <c r="D230" s="28" t="s">
        <v>168</v>
      </c>
      <c r="E230" s="28" t="s">
        <v>312</v>
      </c>
      <c r="F230" s="29" t="s">
        <v>304</v>
      </c>
      <c r="G230" s="29" t="s">
        <v>293</v>
      </c>
      <c r="H230" s="28" t="s">
        <v>313</v>
      </c>
      <c r="I230" s="29" t="s">
        <v>75</v>
      </c>
      <c r="J230" s="28" t="s">
        <v>89</v>
      </c>
      <c r="K230" s="29" t="s">
        <v>295</v>
      </c>
      <c r="L230" s="30">
        <v>43125</v>
      </c>
      <c r="M230" s="31">
        <v>41500</v>
      </c>
    </row>
    <row r="231" spans="3:13" ht="30" x14ac:dyDescent="0.25">
      <c r="C231" s="27">
        <v>18094</v>
      </c>
      <c r="D231" s="28" t="s">
        <v>156</v>
      </c>
      <c r="E231" s="28" t="s">
        <v>316</v>
      </c>
      <c r="F231" s="29" t="s">
        <v>304</v>
      </c>
      <c r="G231" s="29" t="s">
        <v>293</v>
      </c>
      <c r="H231" s="28" t="s">
        <v>315</v>
      </c>
      <c r="I231" s="29" t="s">
        <v>75</v>
      </c>
      <c r="J231" s="28" t="s">
        <v>317</v>
      </c>
      <c r="K231" s="29" t="s">
        <v>295</v>
      </c>
      <c r="L231" s="30">
        <v>43146</v>
      </c>
      <c r="M231" s="31">
        <v>30495</v>
      </c>
    </row>
    <row r="232" spans="3:13" ht="45" x14ac:dyDescent="0.25">
      <c r="C232" s="27">
        <v>18081</v>
      </c>
      <c r="D232" s="28" t="s">
        <v>118</v>
      </c>
      <c r="E232" s="28" t="s">
        <v>318</v>
      </c>
      <c r="F232" s="29" t="s">
        <v>292</v>
      </c>
      <c r="G232" s="29" t="s">
        <v>293</v>
      </c>
      <c r="H232" s="28" t="s">
        <v>319</v>
      </c>
      <c r="I232" s="29" t="s">
        <v>52</v>
      </c>
      <c r="J232" s="28" t="s">
        <v>42</v>
      </c>
      <c r="K232" s="29" t="s">
        <v>77</v>
      </c>
      <c r="L232" s="30">
        <v>43164</v>
      </c>
      <c r="M232" s="31">
        <v>9500</v>
      </c>
    </row>
    <row r="233" spans="3:13" x14ac:dyDescent="0.25">
      <c r="C233" s="27" t="s">
        <v>310</v>
      </c>
      <c r="D233" s="28" t="s">
        <v>79</v>
      </c>
      <c r="E233" s="28" t="s">
        <v>94</v>
      </c>
      <c r="F233" s="29" t="s">
        <v>292</v>
      </c>
      <c r="G233" s="29" t="s">
        <v>293</v>
      </c>
      <c r="H233" s="28" t="s">
        <v>94</v>
      </c>
      <c r="I233" s="29" t="s">
        <v>41</v>
      </c>
      <c r="J233" s="28" t="s">
        <v>42</v>
      </c>
      <c r="K233" s="29" t="s">
        <v>43</v>
      </c>
      <c r="L233" s="30">
        <v>43189</v>
      </c>
      <c r="M233" s="31">
        <v>2600</v>
      </c>
    </row>
    <row r="234" spans="3:13" x14ac:dyDescent="0.25">
      <c r="C234" s="27" t="s">
        <v>320</v>
      </c>
      <c r="D234" s="28" t="s">
        <v>197</v>
      </c>
      <c r="E234" s="28" t="s">
        <v>94</v>
      </c>
      <c r="F234" s="29" t="s">
        <v>292</v>
      </c>
      <c r="G234" s="29" t="s">
        <v>293</v>
      </c>
      <c r="H234" s="28" t="s">
        <v>94</v>
      </c>
      <c r="I234" s="29" t="s">
        <v>41</v>
      </c>
      <c r="J234" s="28" t="s">
        <v>42</v>
      </c>
      <c r="K234" s="29" t="s">
        <v>43</v>
      </c>
      <c r="L234" s="30">
        <v>43189</v>
      </c>
      <c r="M234" s="31">
        <v>5335</v>
      </c>
    </row>
    <row r="235" spans="3:13" ht="30" x14ac:dyDescent="0.25">
      <c r="C235" s="27">
        <v>17003</v>
      </c>
      <c r="D235" s="28" t="s">
        <v>17</v>
      </c>
      <c r="E235" s="28" t="s">
        <v>321</v>
      </c>
      <c r="F235" s="29" t="s">
        <v>292</v>
      </c>
      <c r="G235" s="29" t="s">
        <v>293</v>
      </c>
      <c r="H235" s="28" t="s">
        <v>322</v>
      </c>
      <c r="I235" s="29" t="s">
        <v>41</v>
      </c>
      <c r="J235" s="28" t="s">
        <v>42</v>
      </c>
      <c r="K235" s="29" t="s">
        <v>43</v>
      </c>
      <c r="L235" s="30">
        <v>43203</v>
      </c>
      <c r="M235" s="31">
        <v>28137</v>
      </c>
    </row>
    <row r="236" spans="3:13" ht="75" x14ac:dyDescent="0.25">
      <c r="C236" s="27">
        <v>18069</v>
      </c>
      <c r="D236" s="28" t="s">
        <v>163</v>
      </c>
      <c r="E236" s="28" t="s">
        <v>323</v>
      </c>
      <c r="F236" s="29" t="s">
        <v>300</v>
      </c>
      <c r="G236" s="29" t="s">
        <v>293</v>
      </c>
      <c r="H236" s="28" t="s">
        <v>324</v>
      </c>
      <c r="I236" s="29" t="s">
        <v>75</v>
      </c>
      <c r="J236" s="28" t="s">
        <v>42</v>
      </c>
      <c r="K236" s="29" t="s">
        <v>77</v>
      </c>
      <c r="L236" s="30">
        <v>43229</v>
      </c>
      <c r="M236" s="31">
        <v>12864</v>
      </c>
    </row>
    <row r="237" spans="3:13" x14ac:dyDescent="0.25">
      <c r="C237" s="27" t="s">
        <v>325</v>
      </c>
      <c r="D237" s="28" t="s">
        <v>164</v>
      </c>
      <c r="E237" s="28" t="s">
        <v>97</v>
      </c>
      <c r="F237" s="29" t="s">
        <v>292</v>
      </c>
      <c r="G237" s="29" t="s">
        <v>293</v>
      </c>
      <c r="H237" s="28" t="s">
        <v>97</v>
      </c>
      <c r="I237" s="29" t="s">
        <v>41</v>
      </c>
      <c r="J237" s="28" t="s">
        <v>42</v>
      </c>
      <c r="K237" s="29" t="s">
        <v>43</v>
      </c>
      <c r="L237" s="30">
        <v>43281</v>
      </c>
      <c r="M237" s="31">
        <v>4000</v>
      </c>
    </row>
    <row r="238" spans="3:13" x14ac:dyDescent="0.25">
      <c r="C238" s="27" t="s">
        <v>310</v>
      </c>
      <c r="D238" s="28" t="s">
        <v>79</v>
      </c>
      <c r="E238" s="28" t="s">
        <v>97</v>
      </c>
      <c r="F238" s="29" t="s">
        <v>292</v>
      </c>
      <c r="G238" s="29" t="s">
        <v>293</v>
      </c>
      <c r="H238" s="28" t="s">
        <v>97</v>
      </c>
      <c r="I238" s="29" t="s">
        <v>41</v>
      </c>
      <c r="J238" s="28" t="s">
        <v>42</v>
      </c>
      <c r="K238" s="29" t="s">
        <v>43</v>
      </c>
      <c r="L238" s="30">
        <v>43281</v>
      </c>
      <c r="M238" s="31">
        <v>2750</v>
      </c>
    </row>
    <row r="239" spans="3:13" ht="30" x14ac:dyDescent="0.25">
      <c r="C239" s="27">
        <v>18111</v>
      </c>
      <c r="D239" s="28" t="s">
        <v>35</v>
      </c>
      <c r="E239" s="28" t="s">
        <v>102</v>
      </c>
      <c r="F239" s="29" t="s">
        <v>297</v>
      </c>
      <c r="G239" s="29" t="s">
        <v>293</v>
      </c>
      <c r="H239" s="28" t="s">
        <v>103</v>
      </c>
      <c r="I239" s="29" t="s">
        <v>75</v>
      </c>
      <c r="J239" s="28" t="s">
        <v>42</v>
      </c>
      <c r="K239" s="29" t="s">
        <v>104</v>
      </c>
      <c r="L239" s="30">
        <v>43272</v>
      </c>
      <c r="M239" s="31">
        <v>31384</v>
      </c>
    </row>
    <row r="240" spans="3:13" ht="30" x14ac:dyDescent="0.25">
      <c r="C240" s="27">
        <v>18111</v>
      </c>
      <c r="D240" s="28" t="s">
        <v>196</v>
      </c>
      <c r="E240" s="28" t="s">
        <v>102</v>
      </c>
      <c r="F240" s="29" t="s">
        <v>297</v>
      </c>
      <c r="G240" s="29" t="s">
        <v>293</v>
      </c>
      <c r="H240" s="28" t="s">
        <v>103</v>
      </c>
      <c r="I240" s="29" t="s">
        <v>75</v>
      </c>
      <c r="J240" s="28" t="s">
        <v>42</v>
      </c>
      <c r="K240" s="29" t="s">
        <v>104</v>
      </c>
      <c r="L240" s="30">
        <v>43272</v>
      </c>
      <c r="M240" s="31">
        <v>31384</v>
      </c>
    </row>
    <row r="241" spans="1:13" ht="30" x14ac:dyDescent="0.25">
      <c r="C241" s="27">
        <v>18111</v>
      </c>
      <c r="D241" s="28" t="s">
        <v>174</v>
      </c>
      <c r="E241" s="28" t="s">
        <v>102</v>
      </c>
      <c r="F241" s="29" t="s">
        <v>300</v>
      </c>
      <c r="G241" s="29" t="s">
        <v>293</v>
      </c>
      <c r="H241" s="28" t="s">
        <v>103</v>
      </c>
      <c r="I241" s="29" t="s">
        <v>75</v>
      </c>
      <c r="J241" s="28" t="s">
        <v>42</v>
      </c>
      <c r="K241" s="29" t="s">
        <v>104</v>
      </c>
      <c r="L241" s="30">
        <v>43272</v>
      </c>
      <c r="M241" s="31">
        <v>31383</v>
      </c>
    </row>
    <row r="242" spans="1:13" ht="30" x14ac:dyDescent="0.25">
      <c r="C242" s="27">
        <v>18111</v>
      </c>
      <c r="D242" s="28" t="s">
        <v>55</v>
      </c>
      <c r="E242" s="28" t="s">
        <v>102</v>
      </c>
      <c r="F242" s="29" t="s">
        <v>300</v>
      </c>
      <c r="G242" s="29" t="s">
        <v>293</v>
      </c>
      <c r="H242" s="28" t="s">
        <v>103</v>
      </c>
      <c r="I242" s="29" t="s">
        <v>75</v>
      </c>
      <c r="J242" s="28" t="s">
        <v>42</v>
      </c>
      <c r="K242" s="29" t="s">
        <v>104</v>
      </c>
      <c r="L242" s="30">
        <v>43272</v>
      </c>
      <c r="M242" s="31">
        <v>31384</v>
      </c>
    </row>
    <row r="243" spans="1:13" x14ac:dyDescent="0.25">
      <c r="A243" s="26"/>
      <c r="B243" s="26"/>
      <c r="C243" s="33"/>
      <c r="D243" s="34"/>
      <c r="E243" s="35"/>
      <c r="F243" s="36"/>
      <c r="G243" s="37"/>
      <c r="H243" s="37"/>
      <c r="I243" s="36"/>
      <c r="J243" s="32"/>
      <c r="K243" s="32"/>
      <c r="L243" s="32"/>
      <c r="M243" s="38"/>
    </row>
    <row r="244" spans="1:13" ht="21" x14ac:dyDescent="0.25">
      <c r="A244" s="52"/>
      <c r="B244" s="39" t="s">
        <v>326</v>
      </c>
      <c r="C244" s="62"/>
      <c r="D244" s="63"/>
      <c r="E244" s="64"/>
      <c r="F244" s="65"/>
      <c r="G244" s="66"/>
      <c r="H244" s="66" t="s">
        <v>2</v>
      </c>
      <c r="I244" s="67">
        <f>COUNT(M246:M250)</f>
        <v>4</v>
      </c>
      <c r="J244" s="68"/>
      <c r="K244" s="68"/>
      <c r="L244" s="67" t="s">
        <v>3</v>
      </c>
      <c r="M244" s="69">
        <f>SUM(M246:M250)</f>
        <v>18685</v>
      </c>
    </row>
    <row r="245" spans="1:13" ht="37.5" x14ac:dyDescent="0.25">
      <c r="A245" s="21"/>
      <c r="B245" s="21"/>
      <c r="C245" s="22" t="s">
        <v>5</v>
      </c>
      <c r="D245" s="23" t="s">
        <v>6</v>
      </c>
      <c r="E245" s="24" t="s">
        <v>7</v>
      </c>
      <c r="F245" s="24" t="s">
        <v>8</v>
      </c>
      <c r="G245" s="24" t="s">
        <v>9</v>
      </c>
      <c r="H245" s="24" t="s">
        <v>10</v>
      </c>
      <c r="I245" s="24" t="s">
        <v>11</v>
      </c>
      <c r="J245" s="24" t="s">
        <v>12</v>
      </c>
      <c r="K245" s="24" t="s">
        <v>13</v>
      </c>
      <c r="L245" s="25" t="s">
        <v>14</v>
      </c>
      <c r="M245" s="25" t="s">
        <v>3</v>
      </c>
    </row>
    <row r="246" spans="1:13" x14ac:dyDescent="0.25">
      <c r="C246" s="27" t="s">
        <v>327</v>
      </c>
      <c r="D246" s="28" t="s">
        <v>95</v>
      </c>
      <c r="E246" s="28" t="s">
        <v>38</v>
      </c>
      <c r="F246" s="29" t="s">
        <v>328</v>
      </c>
      <c r="G246" s="48" t="s">
        <v>293</v>
      </c>
      <c r="H246" s="28" t="s">
        <v>38</v>
      </c>
      <c r="I246" s="29" t="s">
        <v>41</v>
      </c>
      <c r="J246" s="28" t="s">
        <v>42</v>
      </c>
      <c r="K246" s="29" t="s">
        <v>43</v>
      </c>
      <c r="L246" s="30">
        <v>43007</v>
      </c>
      <c r="M246" s="31">
        <v>16720</v>
      </c>
    </row>
    <row r="247" spans="1:13" x14ac:dyDescent="0.25">
      <c r="C247" s="27" t="s">
        <v>327</v>
      </c>
      <c r="D247" s="28" t="s">
        <v>95</v>
      </c>
      <c r="E247" s="28" t="s">
        <v>64</v>
      </c>
      <c r="F247" s="29" t="s">
        <v>328</v>
      </c>
      <c r="G247" s="29" t="s">
        <v>293</v>
      </c>
      <c r="H247" s="28" t="s">
        <v>64</v>
      </c>
      <c r="I247" s="29" t="s">
        <v>41</v>
      </c>
      <c r="J247" s="28" t="s">
        <v>42</v>
      </c>
      <c r="K247" s="29" t="s">
        <v>43</v>
      </c>
      <c r="L247" s="30">
        <v>43089</v>
      </c>
      <c r="M247" s="31">
        <v>650</v>
      </c>
    </row>
    <row r="248" spans="1:13" x14ac:dyDescent="0.25">
      <c r="C248" s="27" t="s">
        <v>327</v>
      </c>
      <c r="D248" s="28" t="s">
        <v>95</v>
      </c>
      <c r="E248" s="28" t="s">
        <v>94</v>
      </c>
      <c r="F248" s="29" t="s">
        <v>328</v>
      </c>
      <c r="G248" s="29" t="s">
        <v>293</v>
      </c>
      <c r="H248" s="28" t="s">
        <v>94</v>
      </c>
      <c r="I248" s="29" t="s">
        <v>41</v>
      </c>
      <c r="J248" s="28" t="s">
        <v>42</v>
      </c>
      <c r="K248" s="29" t="s">
        <v>43</v>
      </c>
      <c r="L248" s="30">
        <v>43189</v>
      </c>
      <c r="M248" s="31">
        <v>1622</v>
      </c>
    </row>
    <row r="249" spans="1:13" x14ac:dyDescent="0.25">
      <c r="C249" s="27" t="s">
        <v>327</v>
      </c>
      <c r="D249" s="28" t="s">
        <v>95</v>
      </c>
      <c r="E249" s="28" t="s">
        <v>97</v>
      </c>
      <c r="F249" s="29" t="s">
        <v>328</v>
      </c>
      <c r="G249" s="29" t="s">
        <v>293</v>
      </c>
      <c r="H249" s="28" t="s">
        <v>97</v>
      </c>
      <c r="I249" s="29" t="s">
        <v>41</v>
      </c>
      <c r="J249" s="28" t="s">
        <v>42</v>
      </c>
      <c r="K249" s="29" t="s">
        <v>43</v>
      </c>
      <c r="L249" s="30">
        <v>43281</v>
      </c>
      <c r="M249" s="31">
        <v>-307</v>
      </c>
    </row>
    <row r="250" spans="1:13" x14ac:dyDescent="0.25">
      <c r="A250" s="26"/>
      <c r="B250" s="26"/>
      <c r="C250" s="77"/>
      <c r="D250" s="50"/>
      <c r="E250" s="35"/>
      <c r="F250" s="37"/>
      <c r="G250" s="37"/>
      <c r="H250" s="32"/>
      <c r="I250" s="37"/>
      <c r="J250" s="32"/>
      <c r="K250" s="37"/>
      <c r="L250" s="33"/>
      <c r="M250" s="38"/>
    </row>
    <row r="251" spans="1:13" ht="21" x14ac:dyDescent="0.25">
      <c r="A251" s="52"/>
      <c r="B251" s="39" t="s">
        <v>329</v>
      </c>
      <c r="C251" s="62"/>
      <c r="D251" s="63"/>
      <c r="E251" s="64"/>
      <c r="F251" s="65"/>
      <c r="G251" s="66"/>
      <c r="H251" s="66" t="s">
        <v>2</v>
      </c>
      <c r="I251" s="67">
        <f>COUNT(M253:M269)</f>
        <v>16</v>
      </c>
      <c r="J251" s="68"/>
      <c r="K251" s="68"/>
      <c r="L251" s="67" t="s">
        <v>3</v>
      </c>
      <c r="M251" s="69">
        <f>SUM(M253:M269)</f>
        <v>624579.76</v>
      </c>
    </row>
    <row r="252" spans="1:13" ht="37.5" x14ac:dyDescent="0.25">
      <c r="A252" s="21"/>
      <c r="B252" s="21"/>
      <c r="C252" s="22" t="s">
        <v>5</v>
      </c>
      <c r="D252" s="23" t="s">
        <v>6</v>
      </c>
      <c r="E252" s="24" t="s">
        <v>7</v>
      </c>
      <c r="F252" s="24" t="s">
        <v>8</v>
      </c>
      <c r="G252" s="24" t="s">
        <v>9</v>
      </c>
      <c r="H252" s="24" t="s">
        <v>10</v>
      </c>
      <c r="I252" s="24" t="s">
        <v>11</v>
      </c>
      <c r="J252" s="24" t="s">
        <v>12</v>
      </c>
      <c r="K252" s="24" t="s">
        <v>13</v>
      </c>
      <c r="L252" s="25" t="s">
        <v>14</v>
      </c>
      <c r="M252" s="25" t="s">
        <v>3</v>
      </c>
    </row>
    <row r="253" spans="1:13" ht="30" x14ac:dyDescent="0.25">
      <c r="C253" s="27">
        <v>18001</v>
      </c>
      <c r="D253" s="28" t="s">
        <v>69</v>
      </c>
      <c r="E253" s="28" t="s">
        <v>330</v>
      </c>
      <c r="F253" s="29" t="s">
        <v>331</v>
      </c>
      <c r="G253" s="29" t="s">
        <v>293</v>
      </c>
      <c r="H253" s="28" t="s">
        <v>332</v>
      </c>
      <c r="I253" s="29" t="s">
        <v>75</v>
      </c>
      <c r="J253" s="28" t="s">
        <v>333</v>
      </c>
      <c r="K253" s="29" t="s">
        <v>43</v>
      </c>
      <c r="L253" s="30">
        <v>42922</v>
      </c>
      <c r="M253" s="31">
        <v>64706</v>
      </c>
    </row>
    <row r="254" spans="1:13" ht="30" x14ac:dyDescent="0.25">
      <c r="C254" s="27">
        <v>17177</v>
      </c>
      <c r="D254" s="28" t="s">
        <v>26</v>
      </c>
      <c r="E254" s="28" t="s">
        <v>334</v>
      </c>
      <c r="F254" s="29" t="s">
        <v>331</v>
      </c>
      <c r="G254" s="29" t="s">
        <v>293</v>
      </c>
      <c r="H254" s="28" t="s">
        <v>335</v>
      </c>
      <c r="I254" s="29" t="s">
        <v>75</v>
      </c>
      <c r="J254" s="28" t="s">
        <v>333</v>
      </c>
      <c r="K254" s="29" t="s">
        <v>43</v>
      </c>
      <c r="L254" s="30">
        <v>42964</v>
      </c>
      <c r="M254" s="31">
        <v>10000</v>
      </c>
    </row>
    <row r="255" spans="1:13" ht="30" x14ac:dyDescent="0.25">
      <c r="C255" s="27">
        <v>18012</v>
      </c>
      <c r="D255" s="28" t="s">
        <v>26</v>
      </c>
      <c r="E255" s="28" t="s">
        <v>336</v>
      </c>
      <c r="F255" s="29" t="s">
        <v>331</v>
      </c>
      <c r="G255" s="29" t="s">
        <v>293</v>
      </c>
      <c r="H255" s="28" t="s">
        <v>337</v>
      </c>
      <c r="I255" s="29" t="s">
        <v>75</v>
      </c>
      <c r="J255" s="28" t="s">
        <v>338</v>
      </c>
      <c r="K255" s="29" t="s">
        <v>43</v>
      </c>
      <c r="L255" s="30">
        <v>42948</v>
      </c>
      <c r="M255" s="31">
        <v>10100</v>
      </c>
    </row>
    <row r="256" spans="1:13" ht="30" x14ac:dyDescent="0.25">
      <c r="C256" s="27">
        <v>18020</v>
      </c>
      <c r="D256" s="28" t="s">
        <v>26</v>
      </c>
      <c r="E256" s="28" t="s">
        <v>339</v>
      </c>
      <c r="F256" s="29" t="s">
        <v>331</v>
      </c>
      <c r="G256" s="29" t="s">
        <v>293</v>
      </c>
      <c r="H256" s="28" t="s">
        <v>337</v>
      </c>
      <c r="I256" s="29" t="s">
        <v>75</v>
      </c>
      <c r="J256" s="28" t="s">
        <v>338</v>
      </c>
      <c r="K256" s="29" t="s">
        <v>43</v>
      </c>
      <c r="L256" s="30">
        <v>42965</v>
      </c>
      <c r="M256" s="31">
        <v>10100</v>
      </c>
    </row>
    <row r="257" spans="1:13" ht="30" x14ac:dyDescent="0.25">
      <c r="C257" s="27">
        <v>17177</v>
      </c>
      <c r="D257" s="28" t="s">
        <v>69</v>
      </c>
      <c r="E257" s="28" t="s">
        <v>334</v>
      </c>
      <c r="F257" s="29" t="s">
        <v>331</v>
      </c>
      <c r="G257" s="29" t="s">
        <v>293</v>
      </c>
      <c r="H257" s="28" t="s">
        <v>335</v>
      </c>
      <c r="I257" s="29" t="s">
        <v>75</v>
      </c>
      <c r="J257" s="28" t="s">
        <v>333</v>
      </c>
      <c r="K257" s="29" t="s">
        <v>43</v>
      </c>
      <c r="L257" s="30">
        <v>42964</v>
      </c>
      <c r="M257" s="31">
        <v>10000</v>
      </c>
    </row>
    <row r="258" spans="1:13" ht="30" x14ac:dyDescent="0.25">
      <c r="C258" s="27">
        <v>18012</v>
      </c>
      <c r="D258" s="28" t="s">
        <v>69</v>
      </c>
      <c r="E258" s="28" t="s">
        <v>336</v>
      </c>
      <c r="F258" s="29" t="s">
        <v>331</v>
      </c>
      <c r="G258" s="29" t="s">
        <v>293</v>
      </c>
      <c r="H258" s="28" t="s">
        <v>337</v>
      </c>
      <c r="I258" s="29" t="s">
        <v>75</v>
      </c>
      <c r="J258" s="28" t="s">
        <v>338</v>
      </c>
      <c r="K258" s="29" t="s">
        <v>43</v>
      </c>
      <c r="L258" s="30">
        <v>42948</v>
      </c>
      <c r="M258" s="31">
        <v>10100</v>
      </c>
    </row>
    <row r="259" spans="1:13" ht="30" x14ac:dyDescent="0.25">
      <c r="C259" s="27">
        <v>18020</v>
      </c>
      <c r="D259" s="28" t="s">
        <v>69</v>
      </c>
      <c r="E259" s="28" t="s">
        <v>339</v>
      </c>
      <c r="F259" s="29" t="s">
        <v>331</v>
      </c>
      <c r="G259" s="29" t="s">
        <v>293</v>
      </c>
      <c r="H259" s="28" t="s">
        <v>337</v>
      </c>
      <c r="I259" s="29" t="s">
        <v>75</v>
      </c>
      <c r="J259" s="28" t="s">
        <v>338</v>
      </c>
      <c r="K259" s="29" t="s">
        <v>43</v>
      </c>
      <c r="L259" s="30">
        <v>42965</v>
      </c>
      <c r="M259" s="31">
        <v>10100</v>
      </c>
    </row>
    <row r="260" spans="1:13" x14ac:dyDescent="0.25">
      <c r="C260" s="27" t="s">
        <v>340</v>
      </c>
      <c r="D260" s="28" t="s">
        <v>69</v>
      </c>
      <c r="E260" s="28" t="s">
        <v>38</v>
      </c>
      <c r="F260" s="29" t="s">
        <v>331</v>
      </c>
      <c r="G260" s="75" t="s">
        <v>293</v>
      </c>
      <c r="H260" s="28" t="s">
        <v>38</v>
      </c>
      <c r="I260" s="29" t="s">
        <v>41</v>
      </c>
      <c r="J260" s="28" t="s">
        <v>42</v>
      </c>
      <c r="K260" s="29" t="s">
        <v>43</v>
      </c>
      <c r="L260" s="30">
        <v>43007</v>
      </c>
      <c r="M260" s="31">
        <v>20384.45</v>
      </c>
    </row>
    <row r="261" spans="1:13" ht="30" x14ac:dyDescent="0.25">
      <c r="C261" s="27">
        <v>17217</v>
      </c>
      <c r="D261" s="28" t="s">
        <v>176</v>
      </c>
      <c r="E261" s="28" t="s">
        <v>341</v>
      </c>
      <c r="F261" s="29" t="s">
        <v>331</v>
      </c>
      <c r="G261" s="29" t="s">
        <v>293</v>
      </c>
      <c r="H261" s="28" t="s">
        <v>337</v>
      </c>
      <c r="I261" s="29" t="s">
        <v>75</v>
      </c>
      <c r="J261" s="28" t="s">
        <v>342</v>
      </c>
      <c r="K261" s="29" t="s">
        <v>43</v>
      </c>
      <c r="L261" s="30">
        <v>43038</v>
      </c>
      <c r="M261" s="31">
        <v>361702</v>
      </c>
    </row>
    <row r="262" spans="1:13" ht="30" x14ac:dyDescent="0.25">
      <c r="C262" s="27">
        <v>17217</v>
      </c>
      <c r="D262" s="28" t="s">
        <v>69</v>
      </c>
      <c r="E262" s="28" t="s">
        <v>341</v>
      </c>
      <c r="F262" s="29" t="s">
        <v>331</v>
      </c>
      <c r="G262" s="29" t="s">
        <v>293</v>
      </c>
      <c r="H262" s="28" t="s">
        <v>337</v>
      </c>
      <c r="I262" s="29" t="s">
        <v>75</v>
      </c>
      <c r="J262" s="28" t="s">
        <v>342</v>
      </c>
      <c r="K262" s="29" t="s">
        <v>43</v>
      </c>
      <c r="L262" s="30">
        <v>43038</v>
      </c>
      <c r="M262" s="31">
        <v>19037</v>
      </c>
    </row>
    <row r="263" spans="1:13" ht="30" x14ac:dyDescent="0.25">
      <c r="C263" s="27">
        <v>18060</v>
      </c>
      <c r="D263" s="28" t="s">
        <v>26</v>
      </c>
      <c r="E263" s="28" t="s">
        <v>343</v>
      </c>
      <c r="F263" s="29" t="s">
        <v>331</v>
      </c>
      <c r="G263" s="29" t="s">
        <v>293</v>
      </c>
      <c r="H263" s="28" t="s">
        <v>337</v>
      </c>
      <c r="I263" s="29" t="s">
        <v>75</v>
      </c>
      <c r="J263" s="28" t="s">
        <v>338</v>
      </c>
      <c r="K263" s="29" t="s">
        <v>43</v>
      </c>
      <c r="L263" s="30">
        <v>43040</v>
      </c>
      <c r="M263" s="31">
        <v>10100</v>
      </c>
    </row>
    <row r="264" spans="1:13" ht="30" x14ac:dyDescent="0.25">
      <c r="C264" s="27">
        <v>18060</v>
      </c>
      <c r="D264" s="28" t="s">
        <v>69</v>
      </c>
      <c r="E264" s="28" t="s">
        <v>343</v>
      </c>
      <c r="F264" s="29" t="s">
        <v>331</v>
      </c>
      <c r="G264" s="29" t="s">
        <v>293</v>
      </c>
      <c r="H264" s="28" t="s">
        <v>337</v>
      </c>
      <c r="I264" s="29" t="s">
        <v>75</v>
      </c>
      <c r="J264" s="28" t="s">
        <v>338</v>
      </c>
      <c r="K264" s="29" t="s">
        <v>43</v>
      </c>
      <c r="L264" s="30">
        <v>43040</v>
      </c>
      <c r="M264" s="31">
        <v>10100</v>
      </c>
    </row>
    <row r="265" spans="1:13" x14ac:dyDescent="0.25">
      <c r="C265" s="27" t="s">
        <v>340</v>
      </c>
      <c r="D265" s="28" t="s">
        <v>69</v>
      </c>
      <c r="E265" s="28" t="s">
        <v>64</v>
      </c>
      <c r="F265" s="29" t="s">
        <v>331</v>
      </c>
      <c r="G265" s="29" t="s">
        <v>293</v>
      </c>
      <c r="H265" s="28" t="s">
        <v>64</v>
      </c>
      <c r="I265" s="29" t="s">
        <v>41</v>
      </c>
      <c r="J265" s="28" t="s">
        <v>42</v>
      </c>
      <c r="K265" s="29" t="s">
        <v>43</v>
      </c>
      <c r="L265" s="30">
        <v>43089</v>
      </c>
      <c r="M265" s="31">
        <v>7699.3</v>
      </c>
    </row>
    <row r="266" spans="1:13" x14ac:dyDescent="0.25">
      <c r="C266" s="27">
        <v>18044</v>
      </c>
      <c r="D266" s="28" t="s">
        <v>69</v>
      </c>
      <c r="E266" s="28" t="s">
        <v>344</v>
      </c>
      <c r="F266" s="29" t="s">
        <v>331</v>
      </c>
      <c r="G266" s="29" t="s">
        <v>293</v>
      </c>
      <c r="H266" s="28" t="s">
        <v>345</v>
      </c>
      <c r="I266" s="29" t="s">
        <v>52</v>
      </c>
      <c r="J266" s="28" t="s">
        <v>42</v>
      </c>
      <c r="K266" s="29" t="s">
        <v>43</v>
      </c>
      <c r="L266" s="30">
        <v>43131</v>
      </c>
      <c r="M266" s="31">
        <v>8901</v>
      </c>
    </row>
    <row r="267" spans="1:13" x14ac:dyDescent="0.25">
      <c r="C267" s="27" t="s">
        <v>340</v>
      </c>
      <c r="D267" s="28" t="s">
        <v>69</v>
      </c>
      <c r="E267" s="28" t="s">
        <v>94</v>
      </c>
      <c r="F267" s="29" t="s">
        <v>331</v>
      </c>
      <c r="G267" s="29" t="s">
        <v>293</v>
      </c>
      <c r="H267" s="28" t="s">
        <v>94</v>
      </c>
      <c r="I267" s="29" t="s">
        <v>41</v>
      </c>
      <c r="J267" s="28" t="s">
        <v>42</v>
      </c>
      <c r="K267" s="29" t="s">
        <v>43</v>
      </c>
      <c r="L267" s="30">
        <v>43189</v>
      </c>
      <c r="M267" s="31">
        <v>55500.01</v>
      </c>
    </row>
    <row r="268" spans="1:13" x14ac:dyDescent="0.25">
      <c r="C268" s="27" t="s">
        <v>340</v>
      </c>
      <c r="D268" s="28" t="s">
        <v>69</v>
      </c>
      <c r="E268" s="28" t="s">
        <v>97</v>
      </c>
      <c r="F268" s="29" t="s">
        <v>331</v>
      </c>
      <c r="G268" s="29" t="s">
        <v>293</v>
      </c>
      <c r="H268" s="28" t="s">
        <v>97</v>
      </c>
      <c r="I268" s="29" t="s">
        <v>41</v>
      </c>
      <c r="J268" s="28" t="s">
        <v>42</v>
      </c>
      <c r="K268" s="29" t="s">
        <v>43</v>
      </c>
      <c r="L268" s="30">
        <v>43281</v>
      </c>
      <c r="M268" s="31">
        <v>6050</v>
      </c>
    </row>
    <row r="269" spans="1:13" x14ac:dyDescent="0.25">
      <c r="A269" s="26"/>
      <c r="B269" s="26"/>
      <c r="C269" s="34"/>
      <c r="D269" s="50"/>
      <c r="E269" s="35"/>
      <c r="F269" s="37"/>
      <c r="G269" s="37"/>
      <c r="H269" s="36"/>
      <c r="I269" s="37"/>
      <c r="J269" s="32"/>
      <c r="K269" s="37"/>
      <c r="L269" s="33"/>
      <c r="M269" s="51"/>
    </row>
    <row r="270" spans="1:13" ht="21" x14ac:dyDescent="0.25">
      <c r="A270" s="52"/>
      <c r="B270" s="39" t="s">
        <v>346</v>
      </c>
      <c r="C270" s="62"/>
      <c r="D270" s="63"/>
      <c r="E270" s="64"/>
      <c r="F270" s="65"/>
      <c r="G270" s="66"/>
      <c r="H270" s="66" t="s">
        <v>2</v>
      </c>
      <c r="I270" s="67">
        <f>COUNT(M272:M282)</f>
        <v>10</v>
      </c>
      <c r="J270" s="68"/>
      <c r="K270" s="68"/>
      <c r="L270" s="67" t="s">
        <v>3</v>
      </c>
      <c r="M270" s="69">
        <f>SUM(M272:M282)</f>
        <v>365365</v>
      </c>
    </row>
    <row r="271" spans="1:13" ht="37.5" x14ac:dyDescent="0.25">
      <c r="A271" s="21"/>
      <c r="B271" s="21"/>
      <c r="C271" s="22" t="s">
        <v>5</v>
      </c>
      <c r="D271" s="23" t="s">
        <v>6</v>
      </c>
      <c r="E271" s="24" t="s">
        <v>7</v>
      </c>
      <c r="F271" s="24" t="s">
        <v>8</v>
      </c>
      <c r="G271" s="24" t="s">
        <v>9</v>
      </c>
      <c r="H271" s="24" t="s">
        <v>10</v>
      </c>
      <c r="I271" s="24" t="s">
        <v>11</v>
      </c>
      <c r="J271" s="24" t="s">
        <v>12</v>
      </c>
      <c r="K271" s="24" t="s">
        <v>13</v>
      </c>
      <c r="L271" s="25" t="s">
        <v>14</v>
      </c>
      <c r="M271" s="25" t="s">
        <v>3</v>
      </c>
    </row>
    <row r="272" spans="1:13" x14ac:dyDescent="0.25">
      <c r="C272" s="27">
        <v>15220</v>
      </c>
      <c r="D272" s="28" t="s">
        <v>48</v>
      </c>
      <c r="E272" s="28" t="s">
        <v>347</v>
      </c>
      <c r="F272" s="29" t="s">
        <v>348</v>
      </c>
      <c r="G272" s="29" t="s">
        <v>293</v>
      </c>
      <c r="H272" s="28" t="s">
        <v>74</v>
      </c>
      <c r="I272" s="29" t="s">
        <v>75</v>
      </c>
      <c r="J272" s="28" t="s">
        <v>349</v>
      </c>
      <c r="K272" s="29" t="s">
        <v>77</v>
      </c>
      <c r="L272" s="30">
        <v>42919</v>
      </c>
      <c r="M272" s="31">
        <v>10000</v>
      </c>
    </row>
    <row r="273" spans="1:13" x14ac:dyDescent="0.25">
      <c r="C273" s="27">
        <v>15220</v>
      </c>
      <c r="D273" s="28" t="s">
        <v>55</v>
      </c>
      <c r="E273" s="28" t="s">
        <v>347</v>
      </c>
      <c r="F273" s="29" t="s">
        <v>348</v>
      </c>
      <c r="G273" s="29" t="s">
        <v>293</v>
      </c>
      <c r="H273" s="28" t="s">
        <v>74</v>
      </c>
      <c r="I273" s="29" t="s">
        <v>75</v>
      </c>
      <c r="J273" s="28" t="s">
        <v>349</v>
      </c>
      <c r="K273" s="29" t="s">
        <v>77</v>
      </c>
      <c r="L273" s="30">
        <v>42919</v>
      </c>
      <c r="M273" s="31">
        <v>40000</v>
      </c>
    </row>
    <row r="274" spans="1:13" ht="45" x14ac:dyDescent="0.25">
      <c r="C274" s="27">
        <v>18005</v>
      </c>
      <c r="D274" s="28" t="s">
        <v>55</v>
      </c>
      <c r="E274" s="28" t="s">
        <v>299</v>
      </c>
      <c r="F274" s="29" t="s">
        <v>348</v>
      </c>
      <c r="G274" s="29" t="s">
        <v>293</v>
      </c>
      <c r="H274" s="28" t="s">
        <v>103</v>
      </c>
      <c r="I274" s="29" t="s">
        <v>75</v>
      </c>
      <c r="J274" s="28" t="s">
        <v>42</v>
      </c>
      <c r="K274" s="29" t="s">
        <v>295</v>
      </c>
      <c r="L274" s="30">
        <v>42964</v>
      </c>
      <c r="M274" s="31">
        <v>28000</v>
      </c>
    </row>
    <row r="275" spans="1:13" x14ac:dyDescent="0.25">
      <c r="C275" s="27">
        <v>15220</v>
      </c>
      <c r="D275" s="28" t="s">
        <v>55</v>
      </c>
      <c r="E275" s="28" t="s">
        <v>347</v>
      </c>
      <c r="F275" s="29" t="s">
        <v>348</v>
      </c>
      <c r="G275" s="29" t="s">
        <v>293</v>
      </c>
      <c r="H275" s="28" t="s">
        <v>74</v>
      </c>
      <c r="I275" s="29" t="s">
        <v>75</v>
      </c>
      <c r="J275" s="28" t="s">
        <v>349</v>
      </c>
      <c r="K275" s="29" t="s">
        <v>77</v>
      </c>
      <c r="L275" s="30">
        <v>42992</v>
      </c>
      <c r="M275" s="31">
        <v>20000</v>
      </c>
    </row>
    <row r="276" spans="1:13" ht="30" x14ac:dyDescent="0.25">
      <c r="C276" s="27">
        <v>18033</v>
      </c>
      <c r="D276" s="28" t="s">
        <v>55</v>
      </c>
      <c r="E276" s="28" t="s">
        <v>350</v>
      </c>
      <c r="F276" s="29" t="s">
        <v>348</v>
      </c>
      <c r="G276" s="29" t="s">
        <v>293</v>
      </c>
      <c r="H276" s="28" t="s">
        <v>159</v>
      </c>
      <c r="I276" s="29" t="s">
        <v>160</v>
      </c>
      <c r="J276" s="28" t="s">
        <v>42</v>
      </c>
      <c r="K276" s="29" t="s">
        <v>77</v>
      </c>
      <c r="L276" s="30">
        <v>43055</v>
      </c>
      <c r="M276" s="31">
        <v>15084</v>
      </c>
    </row>
    <row r="277" spans="1:13" x14ac:dyDescent="0.25">
      <c r="C277" s="27">
        <v>16026</v>
      </c>
      <c r="D277" s="28" t="s">
        <v>48</v>
      </c>
      <c r="E277" s="28" t="s">
        <v>351</v>
      </c>
      <c r="F277" s="29" t="s">
        <v>348</v>
      </c>
      <c r="G277" s="29" t="s">
        <v>293</v>
      </c>
      <c r="H277" s="28" t="s">
        <v>159</v>
      </c>
      <c r="I277" s="29" t="s">
        <v>160</v>
      </c>
      <c r="J277" s="28" t="s">
        <v>42</v>
      </c>
      <c r="K277" s="29" t="s">
        <v>295</v>
      </c>
      <c r="L277" s="30">
        <v>43160</v>
      </c>
      <c r="M277" s="31">
        <v>20772</v>
      </c>
    </row>
    <row r="278" spans="1:13" x14ac:dyDescent="0.25">
      <c r="C278" s="27">
        <v>16026</v>
      </c>
      <c r="D278" s="28" t="s">
        <v>55</v>
      </c>
      <c r="E278" s="28" t="s">
        <v>351</v>
      </c>
      <c r="F278" s="29" t="s">
        <v>348</v>
      </c>
      <c r="G278" s="29" t="s">
        <v>293</v>
      </c>
      <c r="H278" s="28" t="s">
        <v>159</v>
      </c>
      <c r="I278" s="29" t="s">
        <v>160</v>
      </c>
      <c r="J278" s="28" t="s">
        <v>42</v>
      </c>
      <c r="K278" s="29" t="s">
        <v>295</v>
      </c>
      <c r="L278" s="30">
        <v>43160</v>
      </c>
      <c r="M278" s="31">
        <v>31157</v>
      </c>
    </row>
    <row r="279" spans="1:13" ht="30" x14ac:dyDescent="0.25">
      <c r="C279" s="27">
        <v>18141</v>
      </c>
      <c r="D279" s="28" t="s">
        <v>55</v>
      </c>
      <c r="E279" s="28" t="s">
        <v>352</v>
      </c>
      <c r="F279" s="29" t="s">
        <v>348</v>
      </c>
      <c r="G279" s="29" t="s">
        <v>293</v>
      </c>
      <c r="H279" s="28" t="s">
        <v>353</v>
      </c>
      <c r="I279" s="29" t="s">
        <v>75</v>
      </c>
      <c r="J279" s="28" t="s">
        <v>354</v>
      </c>
      <c r="K279" s="29" t="s">
        <v>77</v>
      </c>
      <c r="L279" s="30">
        <v>43206</v>
      </c>
      <c r="M279" s="31">
        <v>48139</v>
      </c>
    </row>
    <row r="280" spans="1:13" x14ac:dyDescent="0.25">
      <c r="C280" s="27">
        <v>15220</v>
      </c>
      <c r="D280" s="28" t="s">
        <v>55</v>
      </c>
      <c r="E280" s="28" t="s">
        <v>347</v>
      </c>
      <c r="F280" s="29" t="s">
        <v>348</v>
      </c>
      <c r="G280" s="29" t="s">
        <v>293</v>
      </c>
      <c r="H280" s="28" t="s">
        <v>74</v>
      </c>
      <c r="I280" s="29" t="s">
        <v>75</v>
      </c>
      <c r="J280" s="28" t="s">
        <v>349</v>
      </c>
      <c r="K280" s="29" t="s">
        <v>77</v>
      </c>
      <c r="L280" s="30">
        <v>43229</v>
      </c>
      <c r="M280" s="31">
        <v>30000</v>
      </c>
    </row>
    <row r="281" spans="1:13" ht="30" x14ac:dyDescent="0.25">
      <c r="C281" s="27">
        <v>18181</v>
      </c>
      <c r="D281" s="28" t="s">
        <v>55</v>
      </c>
      <c r="E281" s="28" t="s">
        <v>355</v>
      </c>
      <c r="F281" s="29" t="s">
        <v>348</v>
      </c>
      <c r="G281" s="29" t="s">
        <v>293</v>
      </c>
      <c r="H281" s="28" t="s">
        <v>356</v>
      </c>
      <c r="I281" s="29" t="s">
        <v>75</v>
      </c>
      <c r="J281" s="28" t="s">
        <v>42</v>
      </c>
      <c r="K281" s="29" t="s">
        <v>43</v>
      </c>
      <c r="L281" s="30">
        <v>43280</v>
      </c>
      <c r="M281" s="31">
        <v>122213</v>
      </c>
    </row>
    <row r="282" spans="1:13" x14ac:dyDescent="0.25">
      <c r="A282" s="26"/>
      <c r="B282" s="26"/>
      <c r="C282" s="34"/>
      <c r="D282" s="50"/>
      <c r="E282" s="35"/>
      <c r="F282" s="37"/>
      <c r="G282" s="37"/>
      <c r="H282" s="36"/>
      <c r="I282" s="37"/>
      <c r="J282" s="32"/>
      <c r="K282" s="37"/>
      <c r="L282" s="33"/>
      <c r="M282" s="51"/>
    </row>
    <row r="283" spans="1:13" ht="21" x14ac:dyDescent="0.25">
      <c r="A283" s="11" t="s">
        <v>357</v>
      </c>
      <c r="B283" s="11"/>
      <c r="C283" s="54"/>
      <c r="D283" s="55"/>
      <c r="E283" s="56"/>
      <c r="F283" s="57"/>
      <c r="G283" s="58"/>
      <c r="H283" s="59" t="s">
        <v>2</v>
      </c>
      <c r="I283" s="60">
        <f>COUNT(M285:M286)</f>
        <v>0</v>
      </c>
      <c r="J283" s="60"/>
      <c r="K283" s="60"/>
      <c r="L283" s="59" t="s">
        <v>3</v>
      </c>
      <c r="M283" s="61">
        <f>SUM(M285:M286)</f>
        <v>0</v>
      </c>
    </row>
    <row r="284" spans="1:13" ht="37.5" x14ac:dyDescent="0.25">
      <c r="A284" s="21"/>
      <c r="B284" s="21"/>
      <c r="C284" s="22" t="s">
        <v>5</v>
      </c>
      <c r="D284" s="23" t="s">
        <v>6</v>
      </c>
      <c r="E284" s="24" t="s">
        <v>7</v>
      </c>
      <c r="F284" s="24" t="s">
        <v>8</v>
      </c>
      <c r="G284" s="24" t="s">
        <v>9</v>
      </c>
      <c r="H284" s="24" t="s">
        <v>10</v>
      </c>
      <c r="I284" s="24" t="s">
        <v>11</v>
      </c>
      <c r="J284" s="24" t="s">
        <v>12</v>
      </c>
      <c r="K284" s="24" t="s">
        <v>13</v>
      </c>
      <c r="L284" s="25" t="s">
        <v>14</v>
      </c>
      <c r="M284" s="25" t="s">
        <v>3</v>
      </c>
    </row>
    <row r="285" spans="1:13" x14ac:dyDescent="0.25">
      <c r="A285" s="26"/>
      <c r="B285" s="26"/>
      <c r="C285" s="34"/>
      <c r="D285" s="50"/>
      <c r="E285" s="35"/>
      <c r="F285" s="37"/>
      <c r="G285" s="37"/>
      <c r="H285" s="36"/>
      <c r="I285" s="37"/>
      <c r="J285" s="32"/>
      <c r="K285" s="37"/>
      <c r="L285" s="33"/>
      <c r="M285" s="51"/>
    </row>
    <row r="286" spans="1:13" x14ac:dyDescent="0.25">
      <c r="A286" s="26"/>
      <c r="B286" s="26"/>
      <c r="C286" s="33"/>
      <c r="D286" s="34"/>
      <c r="E286" s="35"/>
      <c r="F286" s="36"/>
      <c r="G286" s="37"/>
      <c r="H286" s="37"/>
      <c r="I286" s="36"/>
      <c r="J286" s="32"/>
      <c r="K286" s="32"/>
      <c r="L286" s="32"/>
      <c r="M286" s="38"/>
    </row>
    <row r="287" spans="1:13" ht="21" x14ac:dyDescent="0.25">
      <c r="A287" s="11" t="s">
        <v>358</v>
      </c>
      <c r="B287" s="11"/>
      <c r="C287" s="54"/>
      <c r="D287" s="55"/>
      <c r="E287" s="56"/>
      <c r="F287" s="57"/>
      <c r="G287" s="58"/>
      <c r="H287" s="59" t="s">
        <v>2</v>
      </c>
      <c r="I287" s="60">
        <f>COUNT(M289:M290)</f>
        <v>0</v>
      </c>
      <c r="J287" s="60"/>
      <c r="K287" s="60"/>
      <c r="L287" s="59" t="s">
        <v>3</v>
      </c>
      <c r="M287" s="61">
        <f>SUM(M289:M290)</f>
        <v>0</v>
      </c>
    </row>
    <row r="288" spans="1:13" ht="37.5" x14ac:dyDescent="0.25">
      <c r="A288" s="21"/>
      <c r="B288" s="21"/>
      <c r="C288" s="22" t="s">
        <v>5</v>
      </c>
      <c r="D288" s="23" t="s">
        <v>6</v>
      </c>
      <c r="E288" s="24" t="s">
        <v>7</v>
      </c>
      <c r="F288" s="24" t="s">
        <v>8</v>
      </c>
      <c r="G288" s="24" t="s">
        <v>9</v>
      </c>
      <c r="H288" s="24" t="s">
        <v>10</v>
      </c>
      <c r="I288" s="24" t="s">
        <v>11</v>
      </c>
      <c r="J288" s="24" t="s">
        <v>12</v>
      </c>
      <c r="K288" s="24" t="s">
        <v>13</v>
      </c>
      <c r="L288" s="25" t="s">
        <v>14</v>
      </c>
      <c r="M288" s="25" t="s">
        <v>3</v>
      </c>
    </row>
    <row r="289" spans="1:13" x14ac:dyDescent="0.25">
      <c r="A289" s="26"/>
      <c r="B289" s="26"/>
      <c r="C289" s="33"/>
      <c r="D289" s="34"/>
      <c r="E289" s="35"/>
      <c r="F289" s="36"/>
      <c r="G289" s="37"/>
      <c r="H289" s="37"/>
      <c r="I289" s="36"/>
      <c r="J289" s="32"/>
      <c r="K289" s="32"/>
      <c r="L289" s="32"/>
      <c r="M289" s="38"/>
    </row>
    <row r="290" spans="1:13" x14ac:dyDescent="0.25">
      <c r="A290" s="26"/>
      <c r="B290" s="26"/>
      <c r="C290" s="33"/>
      <c r="D290" s="34"/>
      <c r="E290" s="35"/>
      <c r="F290" s="36"/>
      <c r="G290" s="37"/>
      <c r="H290" s="37"/>
      <c r="I290" s="36"/>
      <c r="J290" s="32"/>
      <c r="K290" s="32"/>
      <c r="L290" s="32"/>
      <c r="M290" s="38"/>
    </row>
    <row r="291" spans="1:13" ht="21" x14ac:dyDescent="0.25">
      <c r="A291" s="11" t="s">
        <v>359</v>
      </c>
      <c r="B291" s="11"/>
      <c r="C291" s="12"/>
      <c r="D291" s="13"/>
      <c r="E291" s="14"/>
      <c r="F291" s="15"/>
      <c r="G291" s="16"/>
      <c r="H291" s="17" t="s">
        <v>2</v>
      </c>
      <c r="I291" s="18">
        <f>COUNT(M293:M294)</f>
        <v>0</v>
      </c>
      <c r="J291" s="18"/>
      <c r="K291" s="18"/>
      <c r="L291" s="17" t="s">
        <v>3</v>
      </c>
      <c r="M291" s="19">
        <f>SUM(M293:M294)</f>
        <v>0</v>
      </c>
    </row>
    <row r="292" spans="1:13" ht="37.5" x14ac:dyDescent="0.25">
      <c r="A292" s="21"/>
      <c r="B292" s="21"/>
      <c r="C292" s="22" t="s">
        <v>5</v>
      </c>
      <c r="D292" s="23" t="s">
        <v>6</v>
      </c>
      <c r="E292" s="24" t="s">
        <v>7</v>
      </c>
      <c r="F292" s="24" t="s">
        <v>8</v>
      </c>
      <c r="G292" s="24" t="s">
        <v>9</v>
      </c>
      <c r="H292" s="24" t="s">
        <v>10</v>
      </c>
      <c r="I292" s="24" t="s">
        <v>11</v>
      </c>
      <c r="J292" s="24" t="s">
        <v>12</v>
      </c>
      <c r="K292" s="24" t="s">
        <v>13</v>
      </c>
      <c r="L292" s="25" t="s">
        <v>14</v>
      </c>
      <c r="M292" s="25" t="s">
        <v>3</v>
      </c>
    </row>
    <row r="293" spans="1:13" x14ac:dyDescent="0.25">
      <c r="A293" s="26"/>
      <c r="B293" s="26"/>
      <c r="C293" s="33"/>
      <c r="D293" s="34"/>
      <c r="E293" s="35"/>
      <c r="F293" s="36"/>
      <c r="G293" s="37"/>
      <c r="H293" s="37"/>
      <c r="I293" s="36"/>
      <c r="J293" s="32"/>
      <c r="K293" s="32"/>
      <c r="L293" s="32"/>
      <c r="M293" s="38"/>
    </row>
    <row r="294" spans="1:13" x14ac:dyDescent="0.25">
      <c r="A294" s="26"/>
      <c r="B294" s="26"/>
      <c r="C294" s="33"/>
      <c r="D294" s="34"/>
      <c r="E294" s="35"/>
      <c r="F294" s="36"/>
      <c r="G294" s="37"/>
      <c r="H294" s="37"/>
      <c r="I294" s="36"/>
      <c r="J294" s="32"/>
      <c r="K294" s="32"/>
      <c r="L294" s="32"/>
      <c r="M294" s="38"/>
    </row>
    <row r="295" spans="1:13" ht="21" x14ac:dyDescent="0.25">
      <c r="A295" s="11" t="s">
        <v>360</v>
      </c>
      <c r="B295" s="11"/>
      <c r="C295" s="54"/>
      <c r="D295" s="55"/>
      <c r="E295" s="56"/>
      <c r="F295" s="57"/>
      <c r="G295" s="58"/>
      <c r="H295" s="59" t="s">
        <v>2</v>
      </c>
      <c r="I295" s="60">
        <f>COUNT(M297:M299)</f>
        <v>2</v>
      </c>
      <c r="J295" s="60"/>
      <c r="K295" s="60"/>
      <c r="L295" s="59" t="s">
        <v>3</v>
      </c>
      <c r="M295" s="61">
        <f>SUM(M297:M299)</f>
        <v>6555</v>
      </c>
    </row>
    <row r="296" spans="1:13" ht="37.5" x14ac:dyDescent="0.25">
      <c r="A296" s="21"/>
      <c r="B296" s="21"/>
      <c r="C296" s="22" t="s">
        <v>5</v>
      </c>
      <c r="D296" s="23" t="s">
        <v>6</v>
      </c>
      <c r="E296" s="24" t="s">
        <v>7</v>
      </c>
      <c r="F296" s="24" t="s">
        <v>8</v>
      </c>
      <c r="G296" s="24" t="s">
        <v>9</v>
      </c>
      <c r="H296" s="24" t="s">
        <v>10</v>
      </c>
      <c r="I296" s="24" t="s">
        <v>11</v>
      </c>
      <c r="J296" s="24" t="s">
        <v>12</v>
      </c>
      <c r="K296" s="24" t="s">
        <v>13</v>
      </c>
      <c r="L296" s="25" t="s">
        <v>14</v>
      </c>
      <c r="M296" s="25" t="s">
        <v>3</v>
      </c>
    </row>
    <row r="297" spans="1:13" ht="30" x14ac:dyDescent="0.25">
      <c r="C297" s="27">
        <v>17179</v>
      </c>
      <c r="D297" s="28" t="s">
        <v>98</v>
      </c>
      <c r="E297" s="28" t="s">
        <v>361</v>
      </c>
      <c r="F297" s="29" t="s">
        <v>362</v>
      </c>
      <c r="G297" s="29" t="s">
        <v>362</v>
      </c>
      <c r="H297" s="28" t="s">
        <v>294</v>
      </c>
      <c r="I297" s="29" t="s">
        <v>75</v>
      </c>
      <c r="J297" s="28" t="s">
        <v>42</v>
      </c>
      <c r="K297" s="29" t="s">
        <v>53</v>
      </c>
      <c r="L297" s="30">
        <v>42948</v>
      </c>
      <c r="M297" s="31">
        <v>5105</v>
      </c>
    </row>
    <row r="298" spans="1:13" ht="30" x14ac:dyDescent="0.25">
      <c r="C298" s="27">
        <v>18103</v>
      </c>
      <c r="D298" s="28" t="s">
        <v>125</v>
      </c>
      <c r="E298" s="28" t="s">
        <v>363</v>
      </c>
      <c r="F298" s="29" t="s">
        <v>362</v>
      </c>
      <c r="G298" s="29" t="s">
        <v>362</v>
      </c>
      <c r="H298" s="28" t="s">
        <v>267</v>
      </c>
      <c r="I298" s="29" t="s">
        <v>259</v>
      </c>
      <c r="J298" s="28" t="s">
        <v>364</v>
      </c>
      <c r="K298" s="29" t="s">
        <v>53</v>
      </c>
      <c r="L298" s="30">
        <v>43101</v>
      </c>
      <c r="M298" s="31">
        <v>1450</v>
      </c>
    </row>
    <row r="299" spans="1:13" x14ac:dyDescent="0.25">
      <c r="A299" s="26"/>
      <c r="B299" s="26"/>
      <c r="C299" s="34"/>
      <c r="D299" s="50"/>
      <c r="E299" s="35"/>
      <c r="F299" s="37"/>
      <c r="G299" s="37"/>
      <c r="H299" s="36"/>
      <c r="I299" s="37"/>
      <c r="J299" s="32"/>
      <c r="K299" s="37"/>
      <c r="L299" s="33"/>
      <c r="M299" s="51"/>
    </row>
    <row r="300" spans="1:13" ht="21" x14ac:dyDescent="0.25">
      <c r="A300" s="11" t="s">
        <v>365</v>
      </c>
      <c r="B300" s="11"/>
      <c r="C300" s="54"/>
      <c r="D300" s="55"/>
      <c r="E300" s="56"/>
      <c r="F300" s="57"/>
      <c r="G300" s="58"/>
      <c r="H300" s="59" t="s">
        <v>2</v>
      </c>
      <c r="I300" s="60">
        <f>COUNT(M302:M305)</f>
        <v>3</v>
      </c>
      <c r="J300" s="60"/>
      <c r="K300" s="60"/>
      <c r="L300" s="59" t="s">
        <v>3</v>
      </c>
      <c r="M300" s="61">
        <f>SUM(M302:M305)</f>
        <v>620368</v>
      </c>
    </row>
    <row r="301" spans="1:13" ht="37.5" x14ac:dyDescent="0.25">
      <c r="A301" s="21"/>
      <c r="B301" s="21"/>
      <c r="C301" s="22" t="s">
        <v>5</v>
      </c>
      <c r="D301" s="23" t="s">
        <v>6</v>
      </c>
      <c r="E301" s="24" t="s">
        <v>7</v>
      </c>
      <c r="F301" s="24" t="s">
        <v>8</v>
      </c>
      <c r="G301" s="24" t="s">
        <v>9</v>
      </c>
      <c r="H301" s="24" t="s">
        <v>10</v>
      </c>
      <c r="I301" s="24" t="s">
        <v>11</v>
      </c>
      <c r="J301" s="24" t="s">
        <v>12</v>
      </c>
      <c r="K301" s="24" t="s">
        <v>13</v>
      </c>
      <c r="L301" s="25" t="s">
        <v>14</v>
      </c>
      <c r="M301" s="25" t="s">
        <v>3</v>
      </c>
    </row>
    <row r="302" spans="1:13" ht="30" x14ac:dyDescent="0.25">
      <c r="C302" s="27">
        <v>16108</v>
      </c>
      <c r="D302" s="28" t="s">
        <v>138</v>
      </c>
      <c r="E302" s="28" t="s">
        <v>366</v>
      </c>
      <c r="F302" s="29" t="s">
        <v>367</v>
      </c>
      <c r="G302" s="29" t="s">
        <v>367</v>
      </c>
      <c r="H302" s="28" t="s">
        <v>236</v>
      </c>
      <c r="I302" s="29" t="s">
        <v>75</v>
      </c>
      <c r="J302" s="28" t="s">
        <v>225</v>
      </c>
      <c r="K302" s="29" t="s">
        <v>53</v>
      </c>
      <c r="L302" s="30">
        <v>42984</v>
      </c>
      <c r="M302" s="31">
        <v>6000</v>
      </c>
    </row>
    <row r="303" spans="1:13" ht="30" x14ac:dyDescent="0.25">
      <c r="C303" s="27">
        <v>17157</v>
      </c>
      <c r="D303" s="28" t="s">
        <v>138</v>
      </c>
      <c r="E303" s="28" t="s">
        <v>368</v>
      </c>
      <c r="F303" s="29" t="s">
        <v>367</v>
      </c>
      <c r="G303" s="29" t="s">
        <v>367</v>
      </c>
      <c r="H303" s="28" t="s">
        <v>369</v>
      </c>
      <c r="I303" s="29" t="s">
        <v>75</v>
      </c>
      <c r="J303" s="28" t="s">
        <v>42</v>
      </c>
      <c r="K303" s="29" t="s">
        <v>43</v>
      </c>
      <c r="L303" s="30">
        <v>43017</v>
      </c>
      <c r="M303" s="31">
        <v>549892</v>
      </c>
    </row>
    <row r="304" spans="1:13" ht="30" x14ac:dyDescent="0.25">
      <c r="C304" s="27">
        <v>16108</v>
      </c>
      <c r="D304" s="28" t="s">
        <v>138</v>
      </c>
      <c r="E304" s="28" t="s">
        <v>366</v>
      </c>
      <c r="F304" s="29" t="s">
        <v>367</v>
      </c>
      <c r="G304" s="29" t="s">
        <v>367</v>
      </c>
      <c r="H304" s="28" t="s">
        <v>236</v>
      </c>
      <c r="I304" s="29" t="s">
        <v>75</v>
      </c>
      <c r="J304" s="28" t="s">
        <v>225</v>
      </c>
      <c r="K304" s="29" t="s">
        <v>53</v>
      </c>
      <c r="L304" s="30">
        <v>43234</v>
      </c>
      <c r="M304" s="31">
        <v>64476</v>
      </c>
    </row>
    <row r="305" spans="1:13" x14ac:dyDescent="0.25">
      <c r="A305" s="26"/>
      <c r="B305" s="26"/>
      <c r="C305" s="78"/>
      <c r="D305" s="28"/>
      <c r="E305" s="28"/>
      <c r="F305" s="29"/>
      <c r="G305" s="29"/>
      <c r="H305" s="28"/>
      <c r="I305" s="29"/>
      <c r="J305" s="28"/>
      <c r="K305" s="29"/>
      <c r="L305" s="30"/>
      <c r="M305" s="31"/>
    </row>
    <row r="306" spans="1:13" ht="21" x14ac:dyDescent="0.25">
      <c r="A306" s="11" t="s">
        <v>370</v>
      </c>
      <c r="B306" s="11"/>
      <c r="C306" s="54"/>
      <c r="D306" s="55"/>
      <c r="E306" s="56"/>
      <c r="F306" s="57"/>
      <c r="G306" s="58"/>
      <c r="H306" s="59" t="s">
        <v>2</v>
      </c>
      <c r="I306" s="60">
        <f>I307+I317+I330</f>
        <v>24</v>
      </c>
      <c r="J306" s="60"/>
      <c r="K306" s="60"/>
      <c r="L306" s="59" t="s">
        <v>3</v>
      </c>
      <c r="M306" s="61">
        <f>M307+M317+M330</f>
        <v>1873423.5899999999</v>
      </c>
    </row>
    <row r="307" spans="1:13" ht="21" x14ac:dyDescent="0.25">
      <c r="B307" s="39" t="s">
        <v>370</v>
      </c>
      <c r="C307" s="40"/>
      <c r="D307" s="41"/>
      <c r="E307" s="42"/>
      <c r="F307" s="43"/>
      <c r="G307" s="44"/>
      <c r="H307" s="44" t="s">
        <v>2</v>
      </c>
      <c r="I307" s="45">
        <f>COUNT(M309:M316)</f>
        <v>7</v>
      </c>
      <c r="J307" s="46"/>
      <c r="K307" s="46"/>
      <c r="L307" s="45" t="s">
        <v>3</v>
      </c>
      <c r="M307" s="47">
        <f>SUM(M309:M316)</f>
        <v>736699</v>
      </c>
    </row>
    <row r="308" spans="1:13" ht="37.5" x14ac:dyDescent="0.25">
      <c r="A308" s="21"/>
      <c r="B308" s="21"/>
      <c r="C308" s="22" t="s">
        <v>5</v>
      </c>
      <c r="D308" s="23" t="s">
        <v>6</v>
      </c>
      <c r="E308" s="24" t="s">
        <v>7</v>
      </c>
      <c r="F308" s="24" t="s">
        <v>8</v>
      </c>
      <c r="G308" s="24" t="s">
        <v>9</v>
      </c>
      <c r="H308" s="24" t="s">
        <v>10</v>
      </c>
      <c r="I308" s="24" t="s">
        <v>11</v>
      </c>
      <c r="J308" s="24" t="s">
        <v>12</v>
      </c>
      <c r="K308" s="24" t="s">
        <v>13</v>
      </c>
      <c r="L308" s="25" t="s">
        <v>14</v>
      </c>
      <c r="M308" s="25" t="s">
        <v>3</v>
      </c>
    </row>
    <row r="309" spans="1:13" ht="30" x14ac:dyDescent="0.25">
      <c r="C309" s="27">
        <v>18017</v>
      </c>
      <c r="D309" s="28" t="s">
        <v>66</v>
      </c>
      <c r="E309" s="28" t="s">
        <v>371</v>
      </c>
      <c r="F309" s="29" t="s">
        <v>372</v>
      </c>
      <c r="G309" s="29" t="s">
        <v>373</v>
      </c>
      <c r="H309" s="28" t="s">
        <v>374</v>
      </c>
      <c r="I309" s="29" t="s">
        <v>259</v>
      </c>
      <c r="J309" s="28" t="s">
        <v>42</v>
      </c>
      <c r="K309" s="29" t="s">
        <v>53</v>
      </c>
      <c r="L309" s="30">
        <v>42943</v>
      </c>
      <c r="M309" s="31">
        <v>4000</v>
      </c>
    </row>
    <row r="310" spans="1:13" x14ac:dyDescent="0.25">
      <c r="C310" s="27">
        <v>18040</v>
      </c>
      <c r="D310" s="28" t="s">
        <v>57</v>
      </c>
      <c r="E310" s="28" t="s">
        <v>375</v>
      </c>
      <c r="F310" s="29" t="s">
        <v>373</v>
      </c>
      <c r="G310" s="29" t="s">
        <v>373</v>
      </c>
      <c r="H310" s="28" t="s">
        <v>376</v>
      </c>
      <c r="I310" s="29" t="s">
        <v>259</v>
      </c>
      <c r="J310" s="28" t="s">
        <v>42</v>
      </c>
      <c r="K310" s="29" t="s">
        <v>53</v>
      </c>
      <c r="L310" s="30">
        <v>43000</v>
      </c>
      <c r="M310" s="31">
        <v>10000</v>
      </c>
    </row>
    <row r="311" spans="1:13" ht="30" x14ac:dyDescent="0.25">
      <c r="C311" s="27">
        <v>1013</v>
      </c>
      <c r="D311" s="28" t="s">
        <v>82</v>
      </c>
      <c r="E311" s="28" t="s">
        <v>377</v>
      </c>
      <c r="F311" s="29" t="s">
        <v>373</v>
      </c>
      <c r="G311" s="29" t="s">
        <v>373</v>
      </c>
      <c r="H311" s="28" t="s">
        <v>89</v>
      </c>
      <c r="I311" s="29" t="s">
        <v>41</v>
      </c>
      <c r="J311" s="28" t="s">
        <v>42</v>
      </c>
      <c r="K311" s="29" t="s">
        <v>53</v>
      </c>
      <c r="L311" s="30">
        <v>42996</v>
      </c>
      <c r="M311" s="31">
        <v>915</v>
      </c>
    </row>
    <row r="312" spans="1:13" x14ac:dyDescent="0.25">
      <c r="C312" s="27">
        <v>17243</v>
      </c>
      <c r="D312" s="28" t="s">
        <v>57</v>
      </c>
      <c r="E312" s="28" t="s">
        <v>378</v>
      </c>
      <c r="F312" s="29" t="s">
        <v>373</v>
      </c>
      <c r="G312" s="29" t="s">
        <v>373</v>
      </c>
      <c r="H312" s="28" t="s">
        <v>379</v>
      </c>
      <c r="I312" s="29" t="s">
        <v>259</v>
      </c>
      <c r="J312" s="28" t="s">
        <v>42</v>
      </c>
      <c r="K312" s="29" t="s">
        <v>53</v>
      </c>
      <c r="L312" s="30">
        <v>43020</v>
      </c>
      <c r="M312" s="31">
        <v>50000</v>
      </c>
    </row>
    <row r="313" spans="1:13" ht="30" x14ac:dyDescent="0.25">
      <c r="C313" s="27">
        <v>1013</v>
      </c>
      <c r="D313" s="28" t="s">
        <v>82</v>
      </c>
      <c r="E313" s="28" t="s">
        <v>377</v>
      </c>
      <c r="F313" s="29" t="s">
        <v>373</v>
      </c>
      <c r="G313" s="29" t="s">
        <v>373</v>
      </c>
      <c r="H313" s="28" t="s">
        <v>89</v>
      </c>
      <c r="I313" s="29" t="s">
        <v>41</v>
      </c>
      <c r="J313" s="28" t="s">
        <v>42</v>
      </c>
      <c r="K313" s="29" t="s">
        <v>53</v>
      </c>
      <c r="L313" s="30">
        <v>43191</v>
      </c>
      <c r="M313" s="31">
        <v>11670</v>
      </c>
    </row>
    <row r="314" spans="1:13" ht="45" x14ac:dyDescent="0.25">
      <c r="C314" s="27">
        <v>18163</v>
      </c>
      <c r="D314" s="28" t="s">
        <v>57</v>
      </c>
      <c r="E314" s="28" t="s">
        <v>380</v>
      </c>
      <c r="F314" s="29" t="s">
        <v>373</v>
      </c>
      <c r="G314" s="29" t="s">
        <v>373</v>
      </c>
      <c r="H314" s="28" t="s">
        <v>144</v>
      </c>
      <c r="I314" s="29" t="s">
        <v>75</v>
      </c>
      <c r="J314" s="28" t="s">
        <v>178</v>
      </c>
      <c r="K314" s="29" t="s">
        <v>53</v>
      </c>
      <c r="L314" s="30">
        <v>43221</v>
      </c>
      <c r="M314" s="31">
        <v>648756</v>
      </c>
    </row>
    <row r="315" spans="1:13" ht="30" x14ac:dyDescent="0.25">
      <c r="C315" s="27">
        <v>1013</v>
      </c>
      <c r="D315" s="28" t="s">
        <v>82</v>
      </c>
      <c r="E315" s="28" t="s">
        <v>377</v>
      </c>
      <c r="F315" s="29" t="s">
        <v>373</v>
      </c>
      <c r="G315" s="29" t="s">
        <v>373</v>
      </c>
      <c r="H315" s="28" t="s">
        <v>89</v>
      </c>
      <c r="I315" s="29" t="s">
        <v>41</v>
      </c>
      <c r="J315" s="28" t="s">
        <v>42</v>
      </c>
      <c r="K315" s="29" t="s">
        <v>53</v>
      </c>
      <c r="L315" s="30">
        <v>43271</v>
      </c>
      <c r="M315" s="31">
        <v>11358</v>
      </c>
    </row>
    <row r="316" spans="1:13" x14ac:dyDescent="0.25">
      <c r="A316" s="26"/>
      <c r="B316" s="26"/>
      <c r="C316" s="34"/>
      <c r="D316" s="50"/>
      <c r="E316" s="35"/>
      <c r="F316" s="37"/>
      <c r="G316" s="37"/>
      <c r="H316" s="36"/>
      <c r="I316" s="37"/>
      <c r="J316" s="32"/>
      <c r="K316" s="37"/>
      <c r="L316" s="33"/>
      <c r="M316" s="51"/>
    </row>
    <row r="317" spans="1:13" ht="21" x14ac:dyDescent="0.25">
      <c r="A317" s="52"/>
      <c r="B317" s="39" t="s">
        <v>381</v>
      </c>
      <c r="C317" s="40"/>
      <c r="D317" s="41"/>
      <c r="E317" s="42"/>
      <c r="F317" s="43"/>
      <c r="G317" s="44"/>
      <c r="H317" s="44" t="s">
        <v>2</v>
      </c>
      <c r="I317" s="45">
        <f>COUNT(M319:M329)</f>
        <v>10</v>
      </c>
      <c r="J317" s="46"/>
      <c r="K317" s="46"/>
      <c r="L317" s="45" t="s">
        <v>3</v>
      </c>
      <c r="M317" s="47">
        <f>SUM(M319:M329)</f>
        <v>887106.55999999982</v>
      </c>
    </row>
    <row r="318" spans="1:13" ht="37.5" x14ac:dyDescent="0.25">
      <c r="A318" s="21"/>
      <c r="B318" s="21"/>
      <c r="C318" s="22" t="s">
        <v>5</v>
      </c>
      <c r="D318" s="23" t="s">
        <v>6</v>
      </c>
      <c r="E318" s="24" t="s">
        <v>7</v>
      </c>
      <c r="F318" s="24" t="s">
        <v>8</v>
      </c>
      <c r="G318" s="24" t="s">
        <v>9</v>
      </c>
      <c r="H318" s="24" t="s">
        <v>10</v>
      </c>
      <c r="I318" s="24" t="s">
        <v>11</v>
      </c>
      <c r="J318" s="24" t="s">
        <v>12</v>
      </c>
      <c r="K318" s="24" t="s">
        <v>13</v>
      </c>
      <c r="L318" s="25" t="s">
        <v>14</v>
      </c>
      <c r="M318" s="25" t="s">
        <v>3</v>
      </c>
    </row>
    <row r="319" spans="1:13" ht="30" x14ac:dyDescent="0.25">
      <c r="C319" s="27">
        <v>16186</v>
      </c>
      <c r="D319" s="28" t="s">
        <v>22</v>
      </c>
      <c r="E319" s="28" t="s">
        <v>222</v>
      </c>
      <c r="F319" s="29" t="s">
        <v>382</v>
      </c>
      <c r="G319" s="29" t="s">
        <v>373</v>
      </c>
      <c r="H319" s="28" t="s">
        <v>225</v>
      </c>
      <c r="I319" s="29" t="s">
        <v>75</v>
      </c>
      <c r="J319" s="28" t="s">
        <v>42</v>
      </c>
      <c r="K319" s="29" t="s">
        <v>77</v>
      </c>
      <c r="L319" s="30">
        <v>42922</v>
      </c>
      <c r="M319" s="31">
        <v>56736</v>
      </c>
    </row>
    <row r="320" spans="1:13" ht="30" x14ac:dyDescent="0.25">
      <c r="C320" s="27">
        <v>18003</v>
      </c>
      <c r="D320" s="28" t="s">
        <v>22</v>
      </c>
      <c r="E320" s="28" t="s">
        <v>383</v>
      </c>
      <c r="F320" s="29" t="s">
        <v>382</v>
      </c>
      <c r="G320" s="29" t="s">
        <v>373</v>
      </c>
      <c r="H320" s="28" t="s">
        <v>236</v>
      </c>
      <c r="I320" s="29" t="s">
        <v>75</v>
      </c>
      <c r="J320" s="28" t="s">
        <v>225</v>
      </c>
      <c r="K320" s="29" t="s">
        <v>43</v>
      </c>
      <c r="L320" s="30">
        <v>42941</v>
      </c>
      <c r="M320" s="31">
        <v>10000</v>
      </c>
    </row>
    <row r="321" spans="1:13" ht="30" x14ac:dyDescent="0.25">
      <c r="C321" s="27">
        <v>17047</v>
      </c>
      <c r="D321" s="28" t="s">
        <v>22</v>
      </c>
      <c r="E321" s="28" t="s">
        <v>384</v>
      </c>
      <c r="F321" s="29" t="s">
        <v>382</v>
      </c>
      <c r="G321" s="29" t="s">
        <v>373</v>
      </c>
      <c r="H321" s="28" t="s">
        <v>74</v>
      </c>
      <c r="I321" s="29" t="s">
        <v>75</v>
      </c>
      <c r="J321" s="28" t="s">
        <v>89</v>
      </c>
      <c r="K321" s="29" t="s">
        <v>53</v>
      </c>
      <c r="L321" s="30">
        <v>42962</v>
      </c>
      <c r="M321" s="31">
        <v>8772</v>
      </c>
    </row>
    <row r="322" spans="1:13" x14ac:dyDescent="0.25">
      <c r="C322" s="27" t="s">
        <v>385</v>
      </c>
      <c r="D322" s="28" t="s">
        <v>22</v>
      </c>
      <c r="E322" s="28" t="s">
        <v>38</v>
      </c>
      <c r="F322" s="29" t="s">
        <v>382</v>
      </c>
      <c r="G322" s="48" t="s">
        <v>373</v>
      </c>
      <c r="H322" s="28" t="s">
        <v>38</v>
      </c>
      <c r="I322" s="29" t="s">
        <v>41</v>
      </c>
      <c r="J322" s="28" t="s">
        <v>42</v>
      </c>
      <c r="K322" s="29" t="s">
        <v>43</v>
      </c>
      <c r="L322" s="30">
        <v>43007</v>
      </c>
      <c r="M322" s="31">
        <v>1400</v>
      </c>
    </row>
    <row r="323" spans="1:13" x14ac:dyDescent="0.25">
      <c r="C323" s="27" t="s">
        <v>386</v>
      </c>
      <c r="D323" s="28" t="s">
        <v>22</v>
      </c>
      <c r="E323" s="28" t="s">
        <v>38</v>
      </c>
      <c r="F323" s="29" t="s">
        <v>382</v>
      </c>
      <c r="G323" s="75" t="s">
        <v>373</v>
      </c>
      <c r="H323" s="28" t="s">
        <v>38</v>
      </c>
      <c r="I323" s="29" t="s">
        <v>41</v>
      </c>
      <c r="J323" s="28" t="s">
        <v>42</v>
      </c>
      <c r="K323" s="29" t="s">
        <v>43</v>
      </c>
      <c r="L323" s="30">
        <v>43007</v>
      </c>
      <c r="M323" s="31">
        <v>4331.18</v>
      </c>
    </row>
    <row r="324" spans="1:13" x14ac:dyDescent="0.25">
      <c r="C324" s="27" t="s">
        <v>386</v>
      </c>
      <c r="D324" s="28" t="s">
        <v>22</v>
      </c>
      <c r="E324" s="28" t="s">
        <v>64</v>
      </c>
      <c r="F324" s="29" t="s">
        <v>382</v>
      </c>
      <c r="G324" s="29" t="s">
        <v>373</v>
      </c>
      <c r="H324" s="28" t="s">
        <v>64</v>
      </c>
      <c r="I324" s="29" t="s">
        <v>41</v>
      </c>
      <c r="J324" s="28" t="s">
        <v>42</v>
      </c>
      <c r="K324" s="29" t="s">
        <v>43</v>
      </c>
      <c r="L324" s="30">
        <v>43089</v>
      </c>
      <c r="M324" s="31">
        <v>11277</v>
      </c>
    </row>
    <row r="325" spans="1:13" x14ac:dyDescent="0.25">
      <c r="C325" s="27">
        <v>18019</v>
      </c>
      <c r="D325" s="28" t="s">
        <v>22</v>
      </c>
      <c r="E325" s="28" t="s">
        <v>387</v>
      </c>
      <c r="F325" s="29" t="s">
        <v>382</v>
      </c>
      <c r="G325" s="29" t="s">
        <v>373</v>
      </c>
      <c r="H325" s="28" t="s">
        <v>388</v>
      </c>
      <c r="I325" s="29" t="s">
        <v>259</v>
      </c>
      <c r="J325" s="28" t="s">
        <v>42</v>
      </c>
      <c r="K325" s="29" t="s">
        <v>53</v>
      </c>
      <c r="L325" s="30">
        <v>43110</v>
      </c>
      <c r="M325" s="31">
        <v>751815</v>
      </c>
    </row>
    <row r="326" spans="1:13" ht="30" x14ac:dyDescent="0.25">
      <c r="C326" s="27">
        <v>18003</v>
      </c>
      <c r="D326" s="28" t="s">
        <v>22</v>
      </c>
      <c r="E326" s="28" t="s">
        <v>383</v>
      </c>
      <c r="F326" s="29" t="s">
        <v>382</v>
      </c>
      <c r="G326" s="29" t="s">
        <v>373</v>
      </c>
      <c r="H326" s="28" t="s">
        <v>236</v>
      </c>
      <c r="I326" s="29" t="s">
        <v>75</v>
      </c>
      <c r="J326" s="28" t="s">
        <v>225</v>
      </c>
      <c r="K326" s="29" t="s">
        <v>43</v>
      </c>
      <c r="L326" s="30">
        <v>43145</v>
      </c>
      <c r="M326" s="31">
        <v>4400</v>
      </c>
    </row>
    <row r="327" spans="1:13" x14ac:dyDescent="0.25">
      <c r="C327" s="27" t="s">
        <v>386</v>
      </c>
      <c r="D327" s="28" t="s">
        <v>22</v>
      </c>
      <c r="E327" s="28" t="s">
        <v>94</v>
      </c>
      <c r="F327" s="29" t="s">
        <v>382</v>
      </c>
      <c r="G327" s="29" t="s">
        <v>373</v>
      </c>
      <c r="H327" s="28" t="s">
        <v>94</v>
      </c>
      <c r="I327" s="29" t="s">
        <v>41</v>
      </c>
      <c r="J327" s="28" t="s">
        <v>42</v>
      </c>
      <c r="K327" s="29" t="s">
        <v>43</v>
      </c>
      <c r="L327" s="30">
        <v>43189</v>
      </c>
      <c r="M327" s="31">
        <v>36456.94</v>
      </c>
    </row>
    <row r="328" spans="1:13" x14ac:dyDescent="0.25">
      <c r="C328" s="27" t="s">
        <v>386</v>
      </c>
      <c r="D328" s="28" t="s">
        <v>22</v>
      </c>
      <c r="E328" s="28" t="s">
        <v>97</v>
      </c>
      <c r="F328" s="29" t="s">
        <v>382</v>
      </c>
      <c r="G328" s="29" t="s">
        <v>373</v>
      </c>
      <c r="H328" s="28" t="s">
        <v>97</v>
      </c>
      <c r="I328" s="29" t="s">
        <v>41</v>
      </c>
      <c r="J328" s="28" t="s">
        <v>42</v>
      </c>
      <c r="K328" s="29" t="s">
        <v>43</v>
      </c>
      <c r="L328" s="30">
        <v>43281</v>
      </c>
      <c r="M328" s="31">
        <v>1918.44</v>
      </c>
    </row>
    <row r="329" spans="1:13" x14ac:dyDescent="0.25">
      <c r="A329" s="26"/>
      <c r="B329" s="26"/>
      <c r="C329" s="34"/>
      <c r="D329" s="50"/>
      <c r="E329" s="35"/>
      <c r="F329" s="37"/>
      <c r="G329" s="37"/>
      <c r="H329" s="36"/>
      <c r="I329" s="37"/>
      <c r="J329" s="32"/>
      <c r="K329" s="37"/>
      <c r="L329" s="33"/>
      <c r="M329" s="51"/>
    </row>
    <row r="330" spans="1:13" ht="21" x14ac:dyDescent="0.25">
      <c r="A330" s="52"/>
      <c r="B330" s="39" t="s">
        <v>389</v>
      </c>
      <c r="C330" s="40"/>
      <c r="D330" s="41"/>
      <c r="E330" s="42"/>
      <c r="F330" s="43"/>
      <c r="G330" s="44"/>
      <c r="H330" s="44" t="s">
        <v>2</v>
      </c>
      <c r="I330" s="45">
        <f>COUNT(M332:M339)</f>
        <v>7</v>
      </c>
      <c r="J330" s="46"/>
      <c r="K330" s="46"/>
      <c r="L330" s="45" t="s">
        <v>3</v>
      </c>
      <c r="M330" s="47">
        <f>SUM(M332:M339)</f>
        <v>249618.03</v>
      </c>
    </row>
    <row r="331" spans="1:13" ht="37.5" x14ac:dyDescent="0.25">
      <c r="A331" s="21"/>
      <c r="B331" s="21"/>
      <c r="C331" s="22" t="s">
        <v>5</v>
      </c>
      <c r="D331" s="23" t="s">
        <v>6</v>
      </c>
      <c r="E331" s="24" t="s">
        <v>7</v>
      </c>
      <c r="F331" s="24" t="s">
        <v>8</v>
      </c>
      <c r="G331" s="24" t="s">
        <v>9</v>
      </c>
      <c r="H331" s="24" t="s">
        <v>10</v>
      </c>
      <c r="I331" s="24" t="s">
        <v>11</v>
      </c>
      <c r="J331" s="24" t="s">
        <v>12</v>
      </c>
      <c r="K331" s="24" t="s">
        <v>13</v>
      </c>
      <c r="L331" s="25" t="s">
        <v>14</v>
      </c>
      <c r="M331" s="25" t="s">
        <v>3</v>
      </c>
    </row>
    <row r="332" spans="1:13" x14ac:dyDescent="0.25">
      <c r="C332" s="27" t="s">
        <v>390</v>
      </c>
      <c r="D332" s="28" t="s">
        <v>71</v>
      </c>
      <c r="E332" s="28" t="s">
        <v>38</v>
      </c>
      <c r="F332" s="29" t="s">
        <v>391</v>
      </c>
      <c r="G332" s="48" t="s">
        <v>373</v>
      </c>
      <c r="H332" s="28" t="s">
        <v>38</v>
      </c>
      <c r="I332" s="29" t="s">
        <v>41</v>
      </c>
      <c r="J332" s="28" t="s">
        <v>42</v>
      </c>
      <c r="K332" s="29" t="s">
        <v>43</v>
      </c>
      <c r="L332" s="30">
        <v>43007</v>
      </c>
      <c r="M332" s="31">
        <v>22862.9</v>
      </c>
    </row>
    <row r="333" spans="1:13" ht="30" x14ac:dyDescent="0.25">
      <c r="C333" s="27">
        <v>18072</v>
      </c>
      <c r="D333" s="28" t="s">
        <v>71</v>
      </c>
      <c r="E333" s="28" t="s">
        <v>392</v>
      </c>
      <c r="F333" s="29" t="s">
        <v>391</v>
      </c>
      <c r="G333" s="29" t="s">
        <v>373</v>
      </c>
      <c r="H333" s="28" t="s">
        <v>237</v>
      </c>
      <c r="I333" s="29" t="s">
        <v>75</v>
      </c>
      <c r="J333" s="28" t="s">
        <v>393</v>
      </c>
      <c r="K333" s="29" t="s">
        <v>53</v>
      </c>
      <c r="L333" s="30">
        <v>43049</v>
      </c>
      <c r="M333" s="31">
        <v>5000</v>
      </c>
    </row>
    <row r="334" spans="1:13" ht="30" x14ac:dyDescent="0.25">
      <c r="C334" s="27">
        <v>18077</v>
      </c>
      <c r="D334" s="28" t="s">
        <v>71</v>
      </c>
      <c r="E334" s="28" t="s">
        <v>394</v>
      </c>
      <c r="F334" s="29" t="s">
        <v>391</v>
      </c>
      <c r="G334" s="29" t="s">
        <v>373</v>
      </c>
      <c r="H334" s="28" t="s">
        <v>237</v>
      </c>
      <c r="I334" s="29" t="s">
        <v>75</v>
      </c>
      <c r="J334" s="28" t="s">
        <v>393</v>
      </c>
      <c r="K334" s="29" t="s">
        <v>53</v>
      </c>
      <c r="L334" s="30">
        <v>43066</v>
      </c>
      <c r="M334" s="31">
        <v>77747</v>
      </c>
    </row>
    <row r="335" spans="1:13" x14ac:dyDescent="0.25">
      <c r="C335" s="27" t="s">
        <v>390</v>
      </c>
      <c r="D335" s="28" t="s">
        <v>71</v>
      </c>
      <c r="E335" s="28" t="s">
        <v>64</v>
      </c>
      <c r="F335" s="29" t="s">
        <v>391</v>
      </c>
      <c r="G335" s="29" t="s">
        <v>373</v>
      </c>
      <c r="H335" s="28" t="s">
        <v>64</v>
      </c>
      <c r="I335" s="29" t="s">
        <v>41</v>
      </c>
      <c r="J335" s="28" t="s">
        <v>42</v>
      </c>
      <c r="K335" s="29" t="s">
        <v>43</v>
      </c>
      <c r="L335" s="30">
        <v>43089</v>
      </c>
      <c r="M335" s="31">
        <v>34740.06</v>
      </c>
    </row>
    <row r="336" spans="1:13" x14ac:dyDescent="0.25">
      <c r="C336" s="27" t="s">
        <v>390</v>
      </c>
      <c r="D336" s="28" t="s">
        <v>71</v>
      </c>
      <c r="E336" s="28" t="s">
        <v>94</v>
      </c>
      <c r="F336" s="29" t="s">
        <v>391</v>
      </c>
      <c r="G336" s="29" t="s">
        <v>373</v>
      </c>
      <c r="H336" s="28" t="s">
        <v>94</v>
      </c>
      <c r="I336" s="29" t="s">
        <v>41</v>
      </c>
      <c r="J336" s="28" t="s">
        <v>42</v>
      </c>
      <c r="K336" s="29" t="s">
        <v>43</v>
      </c>
      <c r="L336" s="30">
        <v>43189</v>
      </c>
      <c r="M336" s="31">
        <v>50519.979999999996</v>
      </c>
    </row>
    <row r="337" spans="1:13" ht="45" x14ac:dyDescent="0.25">
      <c r="C337" s="27">
        <v>18149</v>
      </c>
      <c r="D337" s="28" t="s">
        <v>71</v>
      </c>
      <c r="E337" s="28" t="s">
        <v>395</v>
      </c>
      <c r="F337" s="29" t="s">
        <v>391</v>
      </c>
      <c r="G337" s="29" t="s">
        <v>373</v>
      </c>
      <c r="H337" s="28" t="s">
        <v>267</v>
      </c>
      <c r="I337" s="29" t="s">
        <v>259</v>
      </c>
      <c r="J337" s="28" t="s">
        <v>42</v>
      </c>
      <c r="K337" s="29" t="s">
        <v>43</v>
      </c>
      <c r="L337" s="30">
        <v>43207</v>
      </c>
      <c r="M337" s="31">
        <v>10000</v>
      </c>
    </row>
    <row r="338" spans="1:13" x14ac:dyDescent="0.25">
      <c r="C338" s="27" t="s">
        <v>390</v>
      </c>
      <c r="D338" s="28" t="s">
        <v>71</v>
      </c>
      <c r="E338" s="28" t="s">
        <v>97</v>
      </c>
      <c r="F338" s="29" t="s">
        <v>391</v>
      </c>
      <c r="G338" s="29" t="s">
        <v>373</v>
      </c>
      <c r="H338" s="28" t="s">
        <v>97</v>
      </c>
      <c r="I338" s="29" t="s">
        <v>41</v>
      </c>
      <c r="J338" s="28" t="s">
        <v>42</v>
      </c>
      <c r="K338" s="29" t="s">
        <v>43</v>
      </c>
      <c r="L338" s="30">
        <v>43281</v>
      </c>
      <c r="M338" s="31">
        <v>48748.090000000004</v>
      </c>
    </row>
    <row r="339" spans="1:13" x14ac:dyDescent="0.25">
      <c r="A339" s="26"/>
      <c r="B339" s="26"/>
      <c r="C339" s="34"/>
      <c r="D339" s="50"/>
      <c r="E339" s="35"/>
      <c r="F339" s="37"/>
      <c r="G339" s="37"/>
      <c r="H339" s="36"/>
      <c r="I339" s="37"/>
      <c r="J339" s="32"/>
      <c r="K339" s="37"/>
      <c r="L339" s="33"/>
      <c r="M339" s="51"/>
    </row>
    <row r="340" spans="1:13" ht="21" x14ac:dyDescent="0.25">
      <c r="A340" s="11" t="s">
        <v>396</v>
      </c>
      <c r="B340" s="11"/>
      <c r="C340" s="12"/>
      <c r="D340" s="13"/>
      <c r="E340" s="14"/>
      <c r="F340" s="15"/>
      <c r="G340" s="16"/>
      <c r="H340" s="17" t="s">
        <v>2</v>
      </c>
      <c r="I340" s="18">
        <f>I341+I368+I384+I395+I402+I414</f>
        <v>66</v>
      </c>
      <c r="J340" s="18"/>
      <c r="K340" s="18"/>
      <c r="L340" s="17" t="s">
        <v>3</v>
      </c>
      <c r="M340" s="19">
        <f>M341+M368+M384+M395+M402+M414</f>
        <v>10482201.689999999</v>
      </c>
    </row>
    <row r="341" spans="1:13" ht="21" x14ac:dyDescent="0.25">
      <c r="B341" s="39" t="s">
        <v>396</v>
      </c>
      <c r="C341" s="40"/>
      <c r="D341" s="41"/>
      <c r="E341" s="42"/>
      <c r="F341" s="43"/>
      <c r="G341" s="44"/>
      <c r="H341" s="44" t="s">
        <v>2</v>
      </c>
      <c r="I341" s="45">
        <f>COUNT(M343:M367)</f>
        <v>24</v>
      </c>
      <c r="J341" s="46"/>
      <c r="K341" s="46"/>
      <c r="L341" s="45" t="s">
        <v>3</v>
      </c>
      <c r="M341" s="47">
        <f>SUM(M343:M367)</f>
        <v>2261725.42</v>
      </c>
    </row>
    <row r="342" spans="1:13" ht="37.5" x14ac:dyDescent="0.25">
      <c r="A342" s="21"/>
      <c r="B342" s="21"/>
      <c r="C342" s="22" t="s">
        <v>5</v>
      </c>
      <c r="D342" s="23" t="s">
        <v>6</v>
      </c>
      <c r="E342" s="24" t="s">
        <v>7</v>
      </c>
      <c r="F342" s="24" t="s">
        <v>8</v>
      </c>
      <c r="G342" s="24" t="s">
        <v>9</v>
      </c>
      <c r="H342" s="24" t="s">
        <v>10</v>
      </c>
      <c r="I342" s="24" t="s">
        <v>11</v>
      </c>
      <c r="J342" s="24" t="s">
        <v>12</v>
      </c>
      <c r="K342" s="24" t="s">
        <v>13</v>
      </c>
      <c r="L342" s="25" t="s">
        <v>14</v>
      </c>
      <c r="M342" s="25" t="s">
        <v>3</v>
      </c>
    </row>
    <row r="343" spans="1:13" x14ac:dyDescent="0.25">
      <c r="C343" s="27" t="s">
        <v>397</v>
      </c>
      <c r="D343" s="28" t="s">
        <v>152</v>
      </c>
      <c r="E343" s="28" t="s">
        <v>38</v>
      </c>
      <c r="F343" s="29" t="s">
        <v>398</v>
      </c>
      <c r="G343" s="48" t="s">
        <v>399</v>
      </c>
      <c r="H343" s="28" t="s">
        <v>38</v>
      </c>
      <c r="I343" s="29" t="s">
        <v>41</v>
      </c>
      <c r="J343" s="28" t="s">
        <v>42</v>
      </c>
      <c r="K343" s="29" t="s">
        <v>43</v>
      </c>
      <c r="L343" s="30">
        <v>43007</v>
      </c>
      <c r="M343" s="31">
        <v>212676</v>
      </c>
    </row>
    <row r="344" spans="1:13" x14ac:dyDescent="0.25">
      <c r="C344" s="27" t="s">
        <v>400</v>
      </c>
      <c r="D344" s="28" t="s">
        <v>152</v>
      </c>
      <c r="E344" s="28" t="s">
        <v>38</v>
      </c>
      <c r="F344" s="29" t="s">
        <v>398</v>
      </c>
      <c r="G344" s="48" t="s">
        <v>399</v>
      </c>
      <c r="H344" s="28" t="s">
        <v>38</v>
      </c>
      <c r="I344" s="29" t="s">
        <v>41</v>
      </c>
      <c r="J344" s="28" t="s">
        <v>42</v>
      </c>
      <c r="K344" s="29" t="s">
        <v>43</v>
      </c>
      <c r="L344" s="30">
        <v>43007</v>
      </c>
      <c r="M344" s="31">
        <v>32300</v>
      </c>
    </row>
    <row r="345" spans="1:13" x14ac:dyDescent="0.25">
      <c r="C345" s="27" t="s">
        <v>401</v>
      </c>
      <c r="D345" s="28" t="s">
        <v>152</v>
      </c>
      <c r="E345" s="28" t="s">
        <v>38</v>
      </c>
      <c r="F345" s="29" t="s">
        <v>398</v>
      </c>
      <c r="G345" s="48" t="s">
        <v>399</v>
      </c>
      <c r="H345" s="28" t="s">
        <v>38</v>
      </c>
      <c r="I345" s="29" t="s">
        <v>41</v>
      </c>
      <c r="J345" s="28" t="s">
        <v>42</v>
      </c>
      <c r="K345" s="29" t="s">
        <v>43</v>
      </c>
      <c r="L345" s="30">
        <v>43007</v>
      </c>
      <c r="M345" s="31">
        <v>20350</v>
      </c>
    </row>
    <row r="346" spans="1:13" x14ac:dyDescent="0.25">
      <c r="C346" s="27" t="s">
        <v>402</v>
      </c>
      <c r="D346" s="28" t="s">
        <v>106</v>
      </c>
      <c r="E346" s="28" t="s">
        <v>38</v>
      </c>
      <c r="F346" s="29" t="s">
        <v>403</v>
      </c>
      <c r="G346" s="75" t="s">
        <v>399</v>
      </c>
      <c r="H346" s="28" t="s">
        <v>38</v>
      </c>
      <c r="I346" s="29" t="s">
        <v>41</v>
      </c>
      <c r="J346" s="28" t="s">
        <v>42</v>
      </c>
      <c r="K346" s="29" t="s">
        <v>43</v>
      </c>
      <c r="L346" s="30">
        <v>43007</v>
      </c>
      <c r="M346" s="31">
        <v>42030</v>
      </c>
    </row>
    <row r="347" spans="1:13" x14ac:dyDescent="0.25">
      <c r="C347" s="27">
        <v>18070</v>
      </c>
      <c r="D347" s="28" t="s">
        <v>129</v>
      </c>
      <c r="E347" s="28" t="s">
        <v>404</v>
      </c>
      <c r="F347" s="29" t="s">
        <v>405</v>
      </c>
      <c r="G347" s="29" t="s">
        <v>399</v>
      </c>
      <c r="H347" s="28" t="s">
        <v>150</v>
      </c>
      <c r="I347" s="29" t="s">
        <v>52</v>
      </c>
      <c r="J347" s="28" t="s">
        <v>42</v>
      </c>
      <c r="K347" s="29" t="s">
        <v>43</v>
      </c>
      <c r="L347" s="30">
        <v>43053</v>
      </c>
      <c r="M347" s="31">
        <v>6795</v>
      </c>
    </row>
    <row r="348" spans="1:13" x14ac:dyDescent="0.25">
      <c r="C348" s="27">
        <v>18071</v>
      </c>
      <c r="D348" s="28" t="s">
        <v>129</v>
      </c>
      <c r="E348" s="28" t="s">
        <v>406</v>
      </c>
      <c r="F348" s="29" t="s">
        <v>405</v>
      </c>
      <c r="G348" s="29" t="s">
        <v>399</v>
      </c>
      <c r="H348" s="28" t="s">
        <v>150</v>
      </c>
      <c r="I348" s="29" t="s">
        <v>52</v>
      </c>
      <c r="J348" s="28" t="s">
        <v>42</v>
      </c>
      <c r="K348" s="29" t="s">
        <v>43</v>
      </c>
      <c r="L348" s="30">
        <v>43053</v>
      </c>
      <c r="M348" s="31">
        <v>43957</v>
      </c>
    </row>
    <row r="349" spans="1:13" ht="30" x14ac:dyDescent="0.25">
      <c r="C349" s="27">
        <v>18073</v>
      </c>
      <c r="D349" s="28" t="s">
        <v>129</v>
      </c>
      <c r="E349" s="28" t="s">
        <v>407</v>
      </c>
      <c r="F349" s="29" t="s">
        <v>405</v>
      </c>
      <c r="G349" s="29" t="s">
        <v>399</v>
      </c>
      <c r="H349" s="28" t="s">
        <v>408</v>
      </c>
      <c r="I349" s="29" t="s">
        <v>259</v>
      </c>
      <c r="J349" s="28" t="s">
        <v>42</v>
      </c>
      <c r="K349" s="29" t="s">
        <v>43</v>
      </c>
      <c r="L349" s="30">
        <v>43054</v>
      </c>
      <c r="M349" s="31">
        <v>61323</v>
      </c>
    </row>
    <row r="350" spans="1:13" ht="30" x14ac:dyDescent="0.25">
      <c r="C350" s="27">
        <v>18074</v>
      </c>
      <c r="D350" s="28" t="s">
        <v>129</v>
      </c>
      <c r="E350" s="28" t="s">
        <v>409</v>
      </c>
      <c r="F350" s="29" t="s">
        <v>405</v>
      </c>
      <c r="G350" s="29" t="s">
        <v>399</v>
      </c>
      <c r="H350" s="28" t="s">
        <v>408</v>
      </c>
      <c r="I350" s="29" t="s">
        <v>259</v>
      </c>
      <c r="J350" s="28" t="s">
        <v>42</v>
      </c>
      <c r="K350" s="29" t="s">
        <v>43</v>
      </c>
      <c r="L350" s="30">
        <v>43054</v>
      </c>
      <c r="M350" s="31">
        <v>441104</v>
      </c>
    </row>
    <row r="351" spans="1:13" x14ac:dyDescent="0.25">
      <c r="C351" s="27">
        <v>18070</v>
      </c>
      <c r="D351" s="28" t="s">
        <v>179</v>
      </c>
      <c r="E351" s="28" t="s">
        <v>404</v>
      </c>
      <c r="F351" s="29" t="s">
        <v>405</v>
      </c>
      <c r="G351" s="29" t="s">
        <v>399</v>
      </c>
      <c r="H351" s="28" t="s">
        <v>150</v>
      </c>
      <c r="I351" s="29" t="s">
        <v>52</v>
      </c>
      <c r="J351" s="28" t="s">
        <v>42</v>
      </c>
      <c r="K351" s="29" t="s">
        <v>43</v>
      </c>
      <c r="L351" s="30">
        <v>43053</v>
      </c>
      <c r="M351" s="31">
        <v>6796</v>
      </c>
    </row>
    <row r="352" spans="1:13" x14ac:dyDescent="0.25">
      <c r="C352" s="27">
        <v>18071</v>
      </c>
      <c r="D352" s="28" t="s">
        <v>179</v>
      </c>
      <c r="E352" s="28" t="s">
        <v>406</v>
      </c>
      <c r="F352" s="29" t="s">
        <v>405</v>
      </c>
      <c r="G352" s="29" t="s">
        <v>399</v>
      </c>
      <c r="H352" s="28" t="s">
        <v>150</v>
      </c>
      <c r="I352" s="29" t="s">
        <v>52</v>
      </c>
      <c r="J352" s="28" t="s">
        <v>42</v>
      </c>
      <c r="K352" s="29" t="s">
        <v>43</v>
      </c>
      <c r="L352" s="30">
        <v>43053</v>
      </c>
      <c r="M352" s="31">
        <v>43958</v>
      </c>
    </row>
    <row r="353" spans="1:13" ht="30" x14ac:dyDescent="0.25">
      <c r="C353" s="27">
        <v>18073</v>
      </c>
      <c r="D353" s="28" t="s">
        <v>179</v>
      </c>
      <c r="E353" s="28" t="s">
        <v>407</v>
      </c>
      <c r="F353" s="29" t="s">
        <v>405</v>
      </c>
      <c r="G353" s="29" t="s">
        <v>399</v>
      </c>
      <c r="H353" s="28" t="s">
        <v>408</v>
      </c>
      <c r="I353" s="29" t="s">
        <v>259</v>
      </c>
      <c r="J353" s="28" t="s">
        <v>42</v>
      </c>
      <c r="K353" s="29" t="s">
        <v>43</v>
      </c>
      <c r="L353" s="30">
        <v>43054</v>
      </c>
      <c r="M353" s="31">
        <v>61324</v>
      </c>
    </row>
    <row r="354" spans="1:13" ht="30" x14ac:dyDescent="0.25">
      <c r="C354" s="27">
        <v>18074</v>
      </c>
      <c r="D354" s="28" t="s">
        <v>179</v>
      </c>
      <c r="E354" s="28" t="s">
        <v>409</v>
      </c>
      <c r="F354" s="29" t="s">
        <v>405</v>
      </c>
      <c r="G354" s="29" t="s">
        <v>399</v>
      </c>
      <c r="H354" s="28" t="s">
        <v>408</v>
      </c>
      <c r="I354" s="29" t="s">
        <v>259</v>
      </c>
      <c r="J354" s="28" t="s">
        <v>42</v>
      </c>
      <c r="K354" s="29" t="s">
        <v>43</v>
      </c>
      <c r="L354" s="30">
        <v>43054</v>
      </c>
      <c r="M354" s="31">
        <v>441104</v>
      </c>
    </row>
    <row r="355" spans="1:13" x14ac:dyDescent="0.25">
      <c r="C355" s="27" t="s">
        <v>397</v>
      </c>
      <c r="D355" s="28" t="s">
        <v>152</v>
      </c>
      <c r="E355" s="28" t="s">
        <v>64</v>
      </c>
      <c r="F355" s="29" t="s">
        <v>398</v>
      </c>
      <c r="G355" s="29" t="s">
        <v>399</v>
      </c>
      <c r="H355" s="28" t="s">
        <v>64</v>
      </c>
      <c r="I355" s="29" t="s">
        <v>41</v>
      </c>
      <c r="J355" s="28" t="s">
        <v>42</v>
      </c>
      <c r="K355" s="29" t="s">
        <v>43</v>
      </c>
      <c r="L355" s="30">
        <v>43089</v>
      </c>
      <c r="M355" s="31">
        <v>68806.429999999993</v>
      </c>
    </row>
    <row r="356" spans="1:13" x14ac:dyDescent="0.25">
      <c r="C356" s="27" t="s">
        <v>400</v>
      </c>
      <c r="D356" s="28" t="s">
        <v>152</v>
      </c>
      <c r="E356" s="28" t="s">
        <v>64</v>
      </c>
      <c r="F356" s="29" t="s">
        <v>398</v>
      </c>
      <c r="G356" s="29" t="s">
        <v>399</v>
      </c>
      <c r="H356" s="28" t="s">
        <v>64</v>
      </c>
      <c r="I356" s="29" t="s">
        <v>41</v>
      </c>
      <c r="J356" s="28" t="s">
        <v>42</v>
      </c>
      <c r="K356" s="29" t="s">
        <v>43</v>
      </c>
      <c r="L356" s="30">
        <v>43089</v>
      </c>
      <c r="M356" s="31">
        <v>-130</v>
      </c>
    </row>
    <row r="357" spans="1:13" x14ac:dyDescent="0.25">
      <c r="C357" s="27" t="s">
        <v>401</v>
      </c>
      <c r="D357" s="28" t="s">
        <v>152</v>
      </c>
      <c r="E357" s="28" t="s">
        <v>64</v>
      </c>
      <c r="F357" s="29" t="s">
        <v>398</v>
      </c>
      <c r="G357" s="29" t="s">
        <v>399</v>
      </c>
      <c r="H357" s="28" t="s">
        <v>64</v>
      </c>
      <c r="I357" s="29" t="s">
        <v>41</v>
      </c>
      <c r="J357" s="28" t="s">
        <v>42</v>
      </c>
      <c r="K357" s="29" t="s">
        <v>43</v>
      </c>
      <c r="L357" s="30">
        <v>43089</v>
      </c>
      <c r="M357" s="31">
        <v>16520</v>
      </c>
    </row>
    <row r="358" spans="1:13" x14ac:dyDescent="0.25">
      <c r="C358" s="27" t="s">
        <v>402</v>
      </c>
      <c r="D358" s="28" t="s">
        <v>106</v>
      </c>
      <c r="E358" s="28" t="s">
        <v>64</v>
      </c>
      <c r="F358" s="29" t="s">
        <v>403</v>
      </c>
      <c r="G358" s="29" t="s">
        <v>399</v>
      </c>
      <c r="H358" s="28" t="s">
        <v>64</v>
      </c>
      <c r="I358" s="29" t="s">
        <v>41</v>
      </c>
      <c r="J358" s="28" t="s">
        <v>42</v>
      </c>
      <c r="K358" s="29" t="s">
        <v>43</v>
      </c>
      <c r="L358" s="30">
        <v>43089</v>
      </c>
      <c r="M358" s="31">
        <v>48596</v>
      </c>
    </row>
    <row r="359" spans="1:13" x14ac:dyDescent="0.25">
      <c r="C359" s="27" t="s">
        <v>397</v>
      </c>
      <c r="D359" s="28" t="s">
        <v>152</v>
      </c>
      <c r="E359" s="28" t="s">
        <v>94</v>
      </c>
      <c r="F359" s="29" t="s">
        <v>398</v>
      </c>
      <c r="G359" s="29" t="s">
        <v>399</v>
      </c>
      <c r="H359" s="28" t="s">
        <v>94</v>
      </c>
      <c r="I359" s="29" t="s">
        <v>41</v>
      </c>
      <c r="J359" s="28" t="s">
        <v>42</v>
      </c>
      <c r="K359" s="29" t="s">
        <v>43</v>
      </c>
      <c r="L359" s="30">
        <v>43189</v>
      </c>
      <c r="M359" s="31">
        <v>164419.99</v>
      </c>
    </row>
    <row r="360" spans="1:13" x14ac:dyDescent="0.25">
      <c r="C360" s="27" t="s">
        <v>400</v>
      </c>
      <c r="D360" s="28" t="s">
        <v>152</v>
      </c>
      <c r="E360" s="28" t="s">
        <v>94</v>
      </c>
      <c r="F360" s="29" t="s">
        <v>398</v>
      </c>
      <c r="G360" s="29" t="s">
        <v>399</v>
      </c>
      <c r="H360" s="28" t="s">
        <v>94</v>
      </c>
      <c r="I360" s="29" t="s">
        <v>41</v>
      </c>
      <c r="J360" s="28" t="s">
        <v>42</v>
      </c>
      <c r="K360" s="29" t="s">
        <v>43</v>
      </c>
      <c r="L360" s="30">
        <v>43189</v>
      </c>
      <c r="M360" s="31">
        <v>28630</v>
      </c>
    </row>
    <row r="361" spans="1:13" x14ac:dyDescent="0.25">
      <c r="C361" s="27" t="s">
        <v>401</v>
      </c>
      <c r="D361" s="28" t="s">
        <v>152</v>
      </c>
      <c r="E361" s="28" t="s">
        <v>94</v>
      </c>
      <c r="F361" s="29" t="s">
        <v>398</v>
      </c>
      <c r="G361" s="29" t="s">
        <v>399</v>
      </c>
      <c r="H361" s="28" t="s">
        <v>94</v>
      </c>
      <c r="I361" s="29" t="s">
        <v>41</v>
      </c>
      <c r="J361" s="28" t="s">
        <v>42</v>
      </c>
      <c r="K361" s="29" t="s">
        <v>43</v>
      </c>
      <c r="L361" s="30">
        <v>43189</v>
      </c>
      <c r="M361" s="31">
        <v>9225</v>
      </c>
    </row>
    <row r="362" spans="1:13" x14ac:dyDescent="0.25">
      <c r="C362" s="27" t="s">
        <v>402</v>
      </c>
      <c r="D362" s="28" t="s">
        <v>106</v>
      </c>
      <c r="E362" s="28" t="s">
        <v>94</v>
      </c>
      <c r="F362" s="29" t="s">
        <v>403</v>
      </c>
      <c r="G362" s="29" t="s">
        <v>399</v>
      </c>
      <c r="H362" s="28" t="s">
        <v>94</v>
      </c>
      <c r="I362" s="29" t="s">
        <v>41</v>
      </c>
      <c r="J362" s="28" t="s">
        <v>42</v>
      </c>
      <c r="K362" s="29" t="s">
        <v>43</v>
      </c>
      <c r="L362" s="30">
        <v>43189</v>
      </c>
      <c r="M362" s="31">
        <v>74352</v>
      </c>
    </row>
    <row r="363" spans="1:13" x14ac:dyDescent="0.25">
      <c r="C363" s="27" t="s">
        <v>397</v>
      </c>
      <c r="D363" s="28" t="s">
        <v>152</v>
      </c>
      <c r="E363" s="28" t="s">
        <v>97</v>
      </c>
      <c r="F363" s="29" t="s">
        <v>398</v>
      </c>
      <c r="G363" s="29" t="s">
        <v>399</v>
      </c>
      <c r="H363" s="28" t="s">
        <v>97</v>
      </c>
      <c r="I363" s="29" t="s">
        <v>41</v>
      </c>
      <c r="J363" s="28" t="s">
        <v>42</v>
      </c>
      <c r="K363" s="29" t="s">
        <v>43</v>
      </c>
      <c r="L363" s="30">
        <v>43281</v>
      </c>
      <c r="M363" s="31">
        <v>329647</v>
      </c>
    </row>
    <row r="364" spans="1:13" x14ac:dyDescent="0.25">
      <c r="C364" s="27" t="s">
        <v>400</v>
      </c>
      <c r="D364" s="28" t="s">
        <v>152</v>
      </c>
      <c r="E364" s="28" t="s">
        <v>97</v>
      </c>
      <c r="F364" s="29" t="s">
        <v>398</v>
      </c>
      <c r="G364" s="29" t="s">
        <v>399</v>
      </c>
      <c r="H364" s="28" t="s">
        <v>97</v>
      </c>
      <c r="I364" s="29" t="s">
        <v>41</v>
      </c>
      <c r="J364" s="28" t="s">
        <v>42</v>
      </c>
      <c r="K364" s="29" t="s">
        <v>43</v>
      </c>
      <c r="L364" s="30">
        <v>43281</v>
      </c>
      <c r="M364" s="31">
        <v>9700</v>
      </c>
    </row>
    <row r="365" spans="1:13" x14ac:dyDescent="0.25">
      <c r="C365" s="27" t="s">
        <v>401</v>
      </c>
      <c r="D365" s="28" t="s">
        <v>152</v>
      </c>
      <c r="E365" s="28" t="s">
        <v>97</v>
      </c>
      <c r="F365" s="29" t="s">
        <v>398</v>
      </c>
      <c r="G365" s="29" t="s">
        <v>399</v>
      </c>
      <c r="H365" s="28" t="s">
        <v>97</v>
      </c>
      <c r="I365" s="29" t="s">
        <v>41</v>
      </c>
      <c r="J365" s="28" t="s">
        <v>42</v>
      </c>
      <c r="K365" s="29" t="s">
        <v>43</v>
      </c>
      <c r="L365" s="30">
        <v>43281</v>
      </c>
      <c r="M365" s="31">
        <v>26425</v>
      </c>
    </row>
    <row r="366" spans="1:13" x14ac:dyDescent="0.25">
      <c r="C366" s="27" t="s">
        <v>402</v>
      </c>
      <c r="D366" s="28" t="s">
        <v>106</v>
      </c>
      <c r="E366" s="28" t="s">
        <v>97</v>
      </c>
      <c r="F366" s="29" t="s">
        <v>403</v>
      </c>
      <c r="G366" s="29" t="s">
        <v>399</v>
      </c>
      <c r="H366" s="28" t="s">
        <v>97</v>
      </c>
      <c r="I366" s="29" t="s">
        <v>41</v>
      </c>
      <c r="J366" s="28" t="s">
        <v>42</v>
      </c>
      <c r="K366" s="29" t="s">
        <v>43</v>
      </c>
      <c r="L366" s="30">
        <v>43281</v>
      </c>
      <c r="M366" s="31">
        <v>71817</v>
      </c>
    </row>
    <row r="367" spans="1:13" x14ac:dyDescent="0.25">
      <c r="A367" s="26"/>
      <c r="B367" s="26"/>
      <c r="C367" s="34"/>
      <c r="D367" s="50"/>
      <c r="E367" s="35"/>
      <c r="F367" s="37"/>
      <c r="G367" s="37"/>
      <c r="H367" s="36"/>
      <c r="I367" s="37"/>
      <c r="J367" s="32"/>
      <c r="K367" s="37"/>
      <c r="L367" s="33"/>
      <c r="M367" s="51"/>
    </row>
    <row r="368" spans="1:13" ht="21" x14ac:dyDescent="0.25">
      <c r="A368" s="52"/>
      <c r="B368" s="39" t="s">
        <v>410</v>
      </c>
      <c r="C368" s="40"/>
      <c r="D368" s="41"/>
      <c r="E368" s="42"/>
      <c r="F368" s="43"/>
      <c r="G368" s="44"/>
      <c r="H368" s="44" t="s">
        <v>2</v>
      </c>
      <c r="I368" s="45">
        <f>COUNT(M370:M383)</f>
        <v>13</v>
      </c>
      <c r="J368" s="46"/>
      <c r="K368" s="46"/>
      <c r="L368" s="45" t="s">
        <v>3</v>
      </c>
      <c r="M368" s="47">
        <f>SUM(M370:M383)</f>
        <v>4455739.8599999994</v>
      </c>
    </row>
    <row r="369" spans="1:13" ht="37.5" x14ac:dyDescent="0.25">
      <c r="A369" s="21"/>
      <c r="B369" s="21"/>
      <c r="C369" s="22" t="s">
        <v>5</v>
      </c>
      <c r="D369" s="23" t="s">
        <v>6</v>
      </c>
      <c r="E369" s="24" t="s">
        <v>7</v>
      </c>
      <c r="F369" s="24" t="s">
        <v>8</v>
      </c>
      <c r="G369" s="24" t="s">
        <v>9</v>
      </c>
      <c r="H369" s="24" t="s">
        <v>10</v>
      </c>
      <c r="I369" s="24" t="s">
        <v>11</v>
      </c>
      <c r="J369" s="24" t="s">
        <v>12</v>
      </c>
      <c r="K369" s="24" t="s">
        <v>13</v>
      </c>
      <c r="L369" s="25" t="s">
        <v>14</v>
      </c>
      <c r="M369" s="25" t="s">
        <v>3</v>
      </c>
    </row>
    <row r="370" spans="1:13" ht="45" x14ac:dyDescent="0.25">
      <c r="C370" s="27">
        <v>16053</v>
      </c>
      <c r="D370" s="28" t="s">
        <v>91</v>
      </c>
      <c r="E370" s="28" t="s">
        <v>411</v>
      </c>
      <c r="F370" s="29" t="s">
        <v>412</v>
      </c>
      <c r="G370" s="29" t="s">
        <v>399</v>
      </c>
      <c r="H370" s="28" t="s">
        <v>413</v>
      </c>
      <c r="I370" s="29" t="s">
        <v>75</v>
      </c>
      <c r="J370" s="28" t="s">
        <v>42</v>
      </c>
      <c r="K370" s="29" t="s">
        <v>414</v>
      </c>
      <c r="L370" s="30">
        <v>42965</v>
      </c>
      <c r="M370" s="31">
        <v>2000000</v>
      </c>
    </row>
    <row r="371" spans="1:13" x14ac:dyDescent="0.25">
      <c r="C371" s="27">
        <v>17208</v>
      </c>
      <c r="D371" s="28" t="s">
        <v>60</v>
      </c>
      <c r="E371" s="28" t="s">
        <v>415</v>
      </c>
      <c r="F371" s="29" t="s">
        <v>412</v>
      </c>
      <c r="G371" s="29" t="s">
        <v>399</v>
      </c>
      <c r="H371" s="28" t="s">
        <v>416</v>
      </c>
      <c r="I371" s="29" t="s">
        <v>190</v>
      </c>
      <c r="J371" s="28" t="s">
        <v>42</v>
      </c>
      <c r="K371" s="29" t="s">
        <v>77</v>
      </c>
      <c r="L371" s="30">
        <v>43006</v>
      </c>
      <c r="M371" s="31">
        <v>9884</v>
      </c>
    </row>
    <row r="372" spans="1:13" x14ac:dyDescent="0.25">
      <c r="C372" s="27" t="s">
        <v>417</v>
      </c>
      <c r="D372" s="28" t="s">
        <v>60</v>
      </c>
      <c r="E372" s="28" t="s">
        <v>38</v>
      </c>
      <c r="F372" s="29" t="s">
        <v>412</v>
      </c>
      <c r="G372" s="48" t="s">
        <v>399</v>
      </c>
      <c r="H372" s="28" t="s">
        <v>38</v>
      </c>
      <c r="I372" s="29" t="s">
        <v>41</v>
      </c>
      <c r="J372" s="28" t="s">
        <v>42</v>
      </c>
      <c r="K372" s="29" t="s">
        <v>43</v>
      </c>
      <c r="L372" s="30">
        <v>43007</v>
      </c>
      <c r="M372" s="31">
        <v>63734.569999999992</v>
      </c>
    </row>
    <row r="373" spans="1:13" x14ac:dyDescent="0.25">
      <c r="C373" s="27">
        <v>17208</v>
      </c>
      <c r="D373" s="28" t="s">
        <v>112</v>
      </c>
      <c r="E373" s="28" t="s">
        <v>415</v>
      </c>
      <c r="F373" s="29" t="s">
        <v>412</v>
      </c>
      <c r="G373" s="29" t="s">
        <v>399</v>
      </c>
      <c r="H373" s="28" t="s">
        <v>416</v>
      </c>
      <c r="I373" s="29" t="s">
        <v>190</v>
      </c>
      <c r="J373" s="28" t="s">
        <v>42</v>
      </c>
      <c r="K373" s="29" t="s">
        <v>77</v>
      </c>
      <c r="L373" s="30">
        <v>43006</v>
      </c>
      <c r="M373" s="31">
        <v>9884</v>
      </c>
    </row>
    <row r="374" spans="1:13" x14ac:dyDescent="0.25">
      <c r="C374" s="27">
        <v>17208</v>
      </c>
      <c r="D374" s="28" t="s">
        <v>161</v>
      </c>
      <c r="E374" s="28" t="s">
        <v>415</v>
      </c>
      <c r="F374" s="29" t="s">
        <v>412</v>
      </c>
      <c r="G374" s="29" t="s">
        <v>399</v>
      </c>
      <c r="H374" s="28" t="s">
        <v>416</v>
      </c>
      <c r="I374" s="29" t="s">
        <v>190</v>
      </c>
      <c r="J374" s="28" t="s">
        <v>42</v>
      </c>
      <c r="K374" s="29" t="s">
        <v>77</v>
      </c>
      <c r="L374" s="30">
        <v>43006</v>
      </c>
      <c r="M374" s="31">
        <v>9884</v>
      </c>
    </row>
    <row r="375" spans="1:13" x14ac:dyDescent="0.25">
      <c r="C375" s="27">
        <v>17208</v>
      </c>
      <c r="D375" s="28" t="s">
        <v>60</v>
      </c>
      <c r="E375" s="28" t="s">
        <v>415</v>
      </c>
      <c r="F375" s="29" t="s">
        <v>412</v>
      </c>
      <c r="G375" s="29" t="s">
        <v>399</v>
      </c>
      <c r="H375" s="28" t="s">
        <v>416</v>
      </c>
      <c r="I375" s="29" t="s">
        <v>190</v>
      </c>
      <c r="J375" s="28" t="s">
        <v>42</v>
      </c>
      <c r="K375" s="29" t="s">
        <v>77</v>
      </c>
      <c r="L375" s="30">
        <v>43056</v>
      </c>
      <c r="M375" s="31">
        <v>1367</v>
      </c>
    </row>
    <row r="376" spans="1:13" x14ac:dyDescent="0.25">
      <c r="C376" s="27">
        <v>17208</v>
      </c>
      <c r="D376" s="28" t="s">
        <v>112</v>
      </c>
      <c r="E376" s="28" t="s">
        <v>415</v>
      </c>
      <c r="F376" s="29" t="s">
        <v>412</v>
      </c>
      <c r="G376" s="29" t="s">
        <v>399</v>
      </c>
      <c r="H376" s="28" t="s">
        <v>416</v>
      </c>
      <c r="I376" s="29" t="s">
        <v>190</v>
      </c>
      <c r="J376" s="28" t="s">
        <v>42</v>
      </c>
      <c r="K376" s="29" t="s">
        <v>77</v>
      </c>
      <c r="L376" s="30">
        <v>43056</v>
      </c>
      <c r="M376" s="31">
        <v>1367</v>
      </c>
    </row>
    <row r="377" spans="1:13" x14ac:dyDescent="0.25">
      <c r="C377" s="27">
        <v>17208</v>
      </c>
      <c r="D377" s="28" t="s">
        <v>161</v>
      </c>
      <c r="E377" s="28" t="s">
        <v>415</v>
      </c>
      <c r="F377" s="29" t="s">
        <v>412</v>
      </c>
      <c r="G377" s="29" t="s">
        <v>399</v>
      </c>
      <c r="H377" s="28" t="s">
        <v>416</v>
      </c>
      <c r="I377" s="29" t="s">
        <v>190</v>
      </c>
      <c r="J377" s="28" t="s">
        <v>42</v>
      </c>
      <c r="K377" s="29" t="s">
        <v>77</v>
      </c>
      <c r="L377" s="30">
        <v>43056</v>
      </c>
      <c r="M377" s="31">
        <v>1366</v>
      </c>
    </row>
    <row r="378" spans="1:13" x14ac:dyDescent="0.25">
      <c r="C378" s="27" t="s">
        <v>417</v>
      </c>
      <c r="D378" s="28" t="s">
        <v>60</v>
      </c>
      <c r="E378" s="28" t="s">
        <v>64</v>
      </c>
      <c r="F378" s="29" t="s">
        <v>412</v>
      </c>
      <c r="G378" s="29" t="s">
        <v>399</v>
      </c>
      <c r="H378" s="28" t="s">
        <v>64</v>
      </c>
      <c r="I378" s="29" t="s">
        <v>41</v>
      </c>
      <c r="J378" s="28" t="s">
        <v>42</v>
      </c>
      <c r="K378" s="29" t="s">
        <v>43</v>
      </c>
      <c r="L378" s="30">
        <v>43089</v>
      </c>
      <c r="M378" s="31">
        <v>24472.25</v>
      </c>
    </row>
    <row r="379" spans="1:13" x14ac:dyDescent="0.25">
      <c r="C379" s="27" t="s">
        <v>417</v>
      </c>
      <c r="D379" s="28" t="s">
        <v>60</v>
      </c>
      <c r="E379" s="28" t="s">
        <v>94</v>
      </c>
      <c r="F379" s="29" t="s">
        <v>412</v>
      </c>
      <c r="G379" s="29" t="s">
        <v>399</v>
      </c>
      <c r="H379" s="28" t="s">
        <v>94</v>
      </c>
      <c r="I379" s="29" t="s">
        <v>41</v>
      </c>
      <c r="J379" s="28" t="s">
        <v>42</v>
      </c>
      <c r="K379" s="29" t="s">
        <v>43</v>
      </c>
      <c r="L379" s="30">
        <v>43189</v>
      </c>
      <c r="M379" s="31">
        <v>24802.78</v>
      </c>
    </row>
    <row r="380" spans="1:13" ht="30" x14ac:dyDescent="0.25">
      <c r="C380" s="27">
        <v>18004</v>
      </c>
      <c r="D380" s="28" t="s">
        <v>91</v>
      </c>
      <c r="E380" s="28" t="s">
        <v>418</v>
      </c>
      <c r="F380" s="29" t="s">
        <v>412</v>
      </c>
      <c r="G380" s="29" t="s">
        <v>399</v>
      </c>
      <c r="H380" s="28" t="s">
        <v>281</v>
      </c>
      <c r="I380" s="29" t="s">
        <v>75</v>
      </c>
      <c r="J380" s="28" t="s">
        <v>42</v>
      </c>
      <c r="K380" s="29" t="s">
        <v>414</v>
      </c>
      <c r="L380" s="30">
        <v>43200</v>
      </c>
      <c r="M380" s="31">
        <v>2000000</v>
      </c>
    </row>
    <row r="381" spans="1:13" x14ac:dyDescent="0.25">
      <c r="C381" s="27">
        <v>18121</v>
      </c>
      <c r="D381" s="28" t="s">
        <v>60</v>
      </c>
      <c r="E381" s="28" t="s">
        <v>419</v>
      </c>
      <c r="F381" s="29" t="s">
        <v>412</v>
      </c>
      <c r="G381" s="29" t="s">
        <v>399</v>
      </c>
      <c r="H381" s="28" t="s">
        <v>416</v>
      </c>
      <c r="I381" s="29" t="s">
        <v>190</v>
      </c>
      <c r="J381" s="28" t="s">
        <v>42</v>
      </c>
      <c r="K381" s="29" t="s">
        <v>77</v>
      </c>
      <c r="L381" s="30">
        <v>43271</v>
      </c>
      <c r="M381" s="31">
        <v>300000</v>
      </c>
    </row>
    <row r="382" spans="1:13" x14ac:dyDescent="0.25">
      <c r="C382" s="27" t="s">
        <v>417</v>
      </c>
      <c r="D382" s="28" t="s">
        <v>60</v>
      </c>
      <c r="E382" s="28" t="s">
        <v>97</v>
      </c>
      <c r="F382" s="29" t="s">
        <v>412</v>
      </c>
      <c r="G382" s="29" t="s">
        <v>399</v>
      </c>
      <c r="H382" s="28" t="s">
        <v>97</v>
      </c>
      <c r="I382" s="29" t="s">
        <v>41</v>
      </c>
      <c r="J382" s="28" t="s">
        <v>42</v>
      </c>
      <c r="K382" s="29" t="s">
        <v>43</v>
      </c>
      <c r="L382" s="30">
        <v>43281</v>
      </c>
      <c r="M382" s="31">
        <v>8978.26</v>
      </c>
    </row>
    <row r="383" spans="1:13" x14ac:dyDescent="0.25">
      <c r="A383" s="26"/>
      <c r="B383" s="26"/>
      <c r="C383" s="34"/>
      <c r="D383" s="50"/>
      <c r="E383" s="76"/>
      <c r="F383" s="37"/>
      <c r="G383" s="37"/>
      <c r="H383" s="36"/>
      <c r="I383" s="37"/>
      <c r="J383" s="32"/>
      <c r="K383" s="37"/>
      <c r="L383" s="33"/>
      <c r="M383" s="51"/>
    </row>
    <row r="384" spans="1:13" ht="21" x14ac:dyDescent="0.25">
      <c r="A384" s="52"/>
      <c r="B384" s="39" t="s">
        <v>420</v>
      </c>
      <c r="C384" s="40"/>
      <c r="D384" s="41"/>
      <c r="E384" s="42"/>
      <c r="F384" s="43"/>
      <c r="G384" s="44"/>
      <c r="H384" s="44" t="s">
        <v>2</v>
      </c>
      <c r="I384" s="45">
        <f>COUNT(M386:M394)</f>
        <v>8</v>
      </c>
      <c r="J384" s="46"/>
      <c r="K384" s="46"/>
      <c r="L384" s="45" t="s">
        <v>3</v>
      </c>
      <c r="M384" s="47">
        <f>SUM(M386:M394)</f>
        <v>162358.60999999999</v>
      </c>
    </row>
    <row r="385" spans="1:13" ht="37.5" x14ac:dyDescent="0.25">
      <c r="A385" s="21"/>
      <c r="B385" s="21"/>
      <c r="C385" s="22" t="s">
        <v>5</v>
      </c>
      <c r="D385" s="23" t="s">
        <v>6</v>
      </c>
      <c r="E385" s="24" t="s">
        <v>7</v>
      </c>
      <c r="F385" s="24" t="s">
        <v>8</v>
      </c>
      <c r="G385" s="24" t="s">
        <v>9</v>
      </c>
      <c r="H385" s="24" t="s">
        <v>10</v>
      </c>
      <c r="I385" s="24" t="s">
        <v>11</v>
      </c>
      <c r="J385" s="24" t="s">
        <v>12</v>
      </c>
      <c r="K385" s="24" t="s">
        <v>13</v>
      </c>
      <c r="L385" s="25" t="s">
        <v>14</v>
      </c>
      <c r="M385" s="25" t="s">
        <v>3</v>
      </c>
    </row>
    <row r="386" spans="1:13" ht="30" x14ac:dyDescent="0.25">
      <c r="C386" s="27">
        <v>17120</v>
      </c>
      <c r="D386" s="28" t="s">
        <v>25</v>
      </c>
      <c r="E386" s="28" t="s">
        <v>421</v>
      </c>
      <c r="F386" s="29" t="s">
        <v>422</v>
      </c>
      <c r="G386" s="29" t="s">
        <v>399</v>
      </c>
      <c r="H386" s="28" t="s">
        <v>423</v>
      </c>
      <c r="I386" s="29" t="s">
        <v>190</v>
      </c>
      <c r="J386" s="28" t="s">
        <v>42</v>
      </c>
      <c r="K386" s="29" t="s">
        <v>77</v>
      </c>
      <c r="L386" s="30">
        <v>42936</v>
      </c>
      <c r="M386" s="31">
        <v>3757</v>
      </c>
    </row>
    <row r="387" spans="1:13" ht="30" x14ac:dyDescent="0.25">
      <c r="C387" s="27">
        <v>17247</v>
      </c>
      <c r="D387" s="28" t="s">
        <v>25</v>
      </c>
      <c r="E387" s="28" t="s">
        <v>424</v>
      </c>
      <c r="F387" s="29" t="s">
        <v>422</v>
      </c>
      <c r="G387" s="29" t="s">
        <v>399</v>
      </c>
      <c r="H387" s="28" t="s">
        <v>425</v>
      </c>
      <c r="I387" s="29" t="s">
        <v>190</v>
      </c>
      <c r="J387" s="28" t="s">
        <v>42</v>
      </c>
      <c r="K387" s="29" t="s">
        <v>295</v>
      </c>
      <c r="L387" s="30">
        <v>42923</v>
      </c>
      <c r="M387" s="31">
        <v>13396</v>
      </c>
    </row>
    <row r="388" spans="1:13" ht="30" x14ac:dyDescent="0.25">
      <c r="C388" s="27">
        <v>18013</v>
      </c>
      <c r="D388" s="28" t="s">
        <v>25</v>
      </c>
      <c r="E388" s="28" t="s">
        <v>426</v>
      </c>
      <c r="F388" s="29" t="s">
        <v>422</v>
      </c>
      <c r="G388" s="29" t="s">
        <v>399</v>
      </c>
      <c r="H388" s="28" t="s">
        <v>427</v>
      </c>
      <c r="I388" s="29" t="s">
        <v>190</v>
      </c>
      <c r="J388" s="28" t="s">
        <v>42</v>
      </c>
      <c r="K388" s="29" t="s">
        <v>77</v>
      </c>
      <c r="L388" s="30">
        <v>42936</v>
      </c>
      <c r="M388" s="31">
        <v>2035</v>
      </c>
    </row>
    <row r="389" spans="1:13" x14ac:dyDescent="0.25">
      <c r="C389" s="27" t="s">
        <v>428</v>
      </c>
      <c r="D389" s="28" t="s">
        <v>25</v>
      </c>
      <c r="E389" s="28" t="s">
        <v>38</v>
      </c>
      <c r="F389" s="29" t="s">
        <v>422</v>
      </c>
      <c r="G389" s="48" t="s">
        <v>399</v>
      </c>
      <c r="H389" s="28" t="s">
        <v>38</v>
      </c>
      <c r="I389" s="29" t="s">
        <v>41</v>
      </c>
      <c r="J389" s="28" t="s">
        <v>42</v>
      </c>
      <c r="K389" s="29" t="s">
        <v>43</v>
      </c>
      <c r="L389" s="30">
        <v>43007</v>
      </c>
      <c r="M389" s="31">
        <v>16738.61</v>
      </c>
    </row>
    <row r="390" spans="1:13" ht="30" x14ac:dyDescent="0.25">
      <c r="C390" s="27">
        <v>18086</v>
      </c>
      <c r="D390" s="28" t="s">
        <v>25</v>
      </c>
      <c r="E390" s="28" t="s">
        <v>429</v>
      </c>
      <c r="F390" s="29" t="s">
        <v>422</v>
      </c>
      <c r="G390" s="29" t="s">
        <v>399</v>
      </c>
      <c r="H390" s="28" t="s">
        <v>427</v>
      </c>
      <c r="I390" s="29" t="s">
        <v>190</v>
      </c>
      <c r="J390" s="28" t="s">
        <v>42</v>
      </c>
      <c r="K390" s="29" t="s">
        <v>77</v>
      </c>
      <c r="L390" s="30">
        <v>43109</v>
      </c>
      <c r="M390" s="31">
        <v>18747</v>
      </c>
    </row>
    <row r="391" spans="1:13" ht="45" x14ac:dyDescent="0.25">
      <c r="C391" s="27">
        <v>18092</v>
      </c>
      <c r="D391" s="28" t="s">
        <v>25</v>
      </c>
      <c r="E391" s="28" t="s">
        <v>430</v>
      </c>
      <c r="F391" s="29" t="s">
        <v>422</v>
      </c>
      <c r="G391" s="29" t="s">
        <v>399</v>
      </c>
      <c r="H391" s="28" t="s">
        <v>425</v>
      </c>
      <c r="I391" s="29" t="s">
        <v>190</v>
      </c>
      <c r="J391" s="28" t="s">
        <v>42</v>
      </c>
      <c r="K391" s="29" t="s">
        <v>295</v>
      </c>
      <c r="L391" s="30">
        <v>43130</v>
      </c>
      <c r="M391" s="31">
        <v>64576</v>
      </c>
    </row>
    <row r="392" spans="1:13" ht="30" x14ac:dyDescent="0.25">
      <c r="C392" s="27">
        <v>18093</v>
      </c>
      <c r="D392" s="28" t="s">
        <v>25</v>
      </c>
      <c r="E392" s="28" t="s">
        <v>431</v>
      </c>
      <c r="F392" s="29" t="s">
        <v>422</v>
      </c>
      <c r="G392" s="29" t="s">
        <v>399</v>
      </c>
      <c r="H392" s="28" t="s">
        <v>427</v>
      </c>
      <c r="I392" s="29" t="s">
        <v>190</v>
      </c>
      <c r="J392" s="28" t="s">
        <v>42</v>
      </c>
      <c r="K392" s="29" t="s">
        <v>77</v>
      </c>
      <c r="L392" s="30">
        <v>43109</v>
      </c>
      <c r="M392" s="31">
        <v>6196</v>
      </c>
    </row>
    <row r="393" spans="1:13" ht="30" x14ac:dyDescent="0.25">
      <c r="C393" s="27">
        <v>18160</v>
      </c>
      <c r="D393" s="28" t="s">
        <v>25</v>
      </c>
      <c r="E393" s="28" t="s">
        <v>432</v>
      </c>
      <c r="F393" s="29" t="s">
        <v>422</v>
      </c>
      <c r="G393" s="29" t="s">
        <v>399</v>
      </c>
      <c r="H393" s="28" t="s">
        <v>425</v>
      </c>
      <c r="I393" s="29" t="s">
        <v>190</v>
      </c>
      <c r="J393" s="28" t="s">
        <v>42</v>
      </c>
      <c r="K393" s="29" t="s">
        <v>77</v>
      </c>
      <c r="L393" s="30">
        <v>43228</v>
      </c>
      <c r="M393" s="31">
        <v>36913</v>
      </c>
    </row>
    <row r="394" spans="1:13" x14ac:dyDescent="0.25">
      <c r="A394" s="26"/>
      <c r="B394" s="26"/>
      <c r="C394" s="34"/>
      <c r="D394" s="50"/>
      <c r="E394" s="35"/>
      <c r="F394" s="37"/>
      <c r="G394" s="37"/>
      <c r="H394" s="36"/>
      <c r="I394" s="37"/>
      <c r="J394" s="32"/>
      <c r="K394" s="37"/>
      <c r="L394" s="33"/>
      <c r="M394" s="51"/>
    </row>
    <row r="395" spans="1:13" ht="21" x14ac:dyDescent="0.25">
      <c r="A395" s="52"/>
      <c r="B395" s="39" t="s">
        <v>433</v>
      </c>
      <c r="C395" s="40"/>
      <c r="D395" s="41"/>
      <c r="E395" s="42"/>
      <c r="F395" s="43"/>
      <c r="G395" s="44"/>
      <c r="H395" s="44" t="s">
        <v>2</v>
      </c>
      <c r="I395" s="45">
        <f>COUNT(M397:M401)</f>
        <v>4</v>
      </c>
      <c r="J395" s="46"/>
      <c r="K395" s="46"/>
      <c r="L395" s="45" t="s">
        <v>3</v>
      </c>
      <c r="M395" s="47">
        <f>SUM(M397:M401)</f>
        <v>2241432.7999999998</v>
      </c>
    </row>
    <row r="396" spans="1:13" ht="37.5" x14ac:dyDescent="0.25">
      <c r="A396" s="21"/>
      <c r="B396" s="21"/>
      <c r="C396" s="22" t="s">
        <v>5</v>
      </c>
      <c r="D396" s="23" t="s">
        <v>6</v>
      </c>
      <c r="E396" s="24" t="s">
        <v>7</v>
      </c>
      <c r="F396" s="24" t="s">
        <v>8</v>
      </c>
      <c r="G396" s="24" t="s">
        <v>9</v>
      </c>
      <c r="H396" s="24" t="s">
        <v>10</v>
      </c>
      <c r="I396" s="24" t="s">
        <v>11</v>
      </c>
      <c r="J396" s="24" t="s">
        <v>12</v>
      </c>
      <c r="K396" s="24" t="s">
        <v>13</v>
      </c>
      <c r="L396" s="25" t="s">
        <v>14</v>
      </c>
      <c r="M396" s="25" t="s">
        <v>3</v>
      </c>
    </row>
    <row r="397" spans="1:13" x14ac:dyDescent="0.25">
      <c r="C397" s="27" t="s">
        <v>434</v>
      </c>
      <c r="D397" s="28" t="s">
        <v>49</v>
      </c>
      <c r="E397" s="28" t="s">
        <v>38</v>
      </c>
      <c r="F397" s="29" t="s">
        <v>435</v>
      </c>
      <c r="G397" s="29" t="s">
        <v>399</v>
      </c>
      <c r="H397" s="28" t="s">
        <v>38</v>
      </c>
      <c r="I397" s="29" t="s">
        <v>41</v>
      </c>
      <c r="J397" s="28" t="s">
        <v>42</v>
      </c>
      <c r="K397" s="29" t="s">
        <v>43</v>
      </c>
      <c r="L397" s="30">
        <v>43252</v>
      </c>
      <c r="M397" s="31">
        <v>583396</v>
      </c>
    </row>
    <row r="398" spans="1:13" x14ac:dyDescent="0.25">
      <c r="C398" s="27" t="s">
        <v>434</v>
      </c>
      <c r="D398" s="28" t="s">
        <v>49</v>
      </c>
      <c r="E398" s="28" t="s">
        <v>64</v>
      </c>
      <c r="F398" s="29" t="s">
        <v>435</v>
      </c>
      <c r="G398" s="29" t="s">
        <v>399</v>
      </c>
      <c r="H398" s="28" t="s">
        <v>64</v>
      </c>
      <c r="I398" s="29" t="s">
        <v>41</v>
      </c>
      <c r="J398" s="28" t="s">
        <v>42</v>
      </c>
      <c r="K398" s="29" t="s">
        <v>43</v>
      </c>
      <c r="L398" s="30">
        <v>43252</v>
      </c>
      <c r="M398" s="31">
        <v>1353692</v>
      </c>
    </row>
    <row r="399" spans="1:13" x14ac:dyDescent="0.25">
      <c r="C399" s="27" t="s">
        <v>434</v>
      </c>
      <c r="D399" s="28" t="s">
        <v>49</v>
      </c>
      <c r="E399" s="28" t="s">
        <v>94</v>
      </c>
      <c r="F399" s="29" t="s">
        <v>435</v>
      </c>
      <c r="G399" s="29" t="s">
        <v>399</v>
      </c>
      <c r="H399" s="28" t="s">
        <v>94</v>
      </c>
      <c r="I399" s="29" t="s">
        <v>41</v>
      </c>
      <c r="J399" s="28" t="s">
        <v>42</v>
      </c>
      <c r="K399" s="29" t="s">
        <v>43</v>
      </c>
      <c r="L399" s="30">
        <v>43252</v>
      </c>
      <c r="M399" s="31">
        <v>-165025</v>
      </c>
    </row>
    <row r="400" spans="1:13" x14ac:dyDescent="0.25">
      <c r="C400" s="27" t="s">
        <v>434</v>
      </c>
      <c r="D400" s="28" t="s">
        <v>49</v>
      </c>
      <c r="E400" s="28" t="s">
        <v>97</v>
      </c>
      <c r="F400" s="29" t="s">
        <v>435</v>
      </c>
      <c r="G400" s="29" t="s">
        <v>399</v>
      </c>
      <c r="H400" s="28" t="s">
        <v>97</v>
      </c>
      <c r="I400" s="29" t="s">
        <v>41</v>
      </c>
      <c r="J400" s="28" t="s">
        <v>42</v>
      </c>
      <c r="K400" s="29" t="s">
        <v>43</v>
      </c>
      <c r="L400" s="30">
        <v>43281</v>
      </c>
      <c r="M400" s="31">
        <v>469369.8</v>
      </c>
    </row>
    <row r="401" spans="1:13" x14ac:dyDescent="0.25">
      <c r="A401" s="26"/>
      <c r="B401" s="26"/>
      <c r="C401" s="78"/>
      <c r="D401" s="28"/>
      <c r="E401" s="28"/>
      <c r="F401" s="29"/>
      <c r="G401" s="29"/>
      <c r="H401" s="28"/>
      <c r="I401" s="29"/>
      <c r="J401" s="28"/>
      <c r="K401" s="29"/>
      <c r="L401" s="79"/>
      <c r="M401" s="80"/>
    </row>
    <row r="402" spans="1:13" ht="21" x14ac:dyDescent="0.25">
      <c r="A402" s="52"/>
      <c r="B402" s="39" t="s">
        <v>436</v>
      </c>
      <c r="C402" s="40"/>
      <c r="D402" s="41"/>
      <c r="E402" s="42"/>
      <c r="F402" s="43"/>
      <c r="G402" s="44"/>
      <c r="H402" s="44" t="s">
        <v>2</v>
      </c>
      <c r="I402" s="45">
        <f>COUNT(M404:M413)</f>
        <v>9</v>
      </c>
      <c r="J402" s="46"/>
      <c r="K402" s="46"/>
      <c r="L402" s="45" t="s">
        <v>3</v>
      </c>
      <c r="M402" s="47">
        <f>SUM(M404:M413)</f>
        <v>1004935</v>
      </c>
    </row>
    <row r="403" spans="1:13" ht="37.5" x14ac:dyDescent="0.25">
      <c r="A403" s="21"/>
      <c r="B403" s="21"/>
      <c r="C403" s="22" t="s">
        <v>5</v>
      </c>
      <c r="D403" s="23" t="s">
        <v>6</v>
      </c>
      <c r="E403" s="24" t="s">
        <v>7</v>
      </c>
      <c r="F403" s="24" t="s">
        <v>8</v>
      </c>
      <c r="G403" s="24" t="s">
        <v>9</v>
      </c>
      <c r="H403" s="24" t="s">
        <v>10</v>
      </c>
      <c r="I403" s="24" t="s">
        <v>11</v>
      </c>
      <c r="J403" s="24" t="s">
        <v>12</v>
      </c>
      <c r="K403" s="24" t="s">
        <v>13</v>
      </c>
      <c r="L403" s="25" t="s">
        <v>14</v>
      </c>
      <c r="M403" s="25" t="s">
        <v>3</v>
      </c>
    </row>
    <row r="404" spans="1:13" ht="30" x14ac:dyDescent="0.25">
      <c r="C404" s="27" t="s">
        <v>437</v>
      </c>
      <c r="D404" s="28" t="s">
        <v>117</v>
      </c>
      <c r="E404" s="28" t="s">
        <v>438</v>
      </c>
      <c r="F404" s="29" t="s">
        <v>439</v>
      </c>
      <c r="G404" s="29" t="s">
        <v>399</v>
      </c>
      <c r="H404" s="28" t="s">
        <v>440</v>
      </c>
      <c r="I404" s="29" t="s">
        <v>41</v>
      </c>
      <c r="J404" s="28" t="s">
        <v>42</v>
      </c>
      <c r="K404" s="29" t="s">
        <v>441</v>
      </c>
      <c r="L404" s="30">
        <v>43007</v>
      </c>
      <c r="M404" s="31">
        <v>48984</v>
      </c>
    </row>
    <row r="405" spans="1:13" ht="30" x14ac:dyDescent="0.25">
      <c r="C405" s="27" t="s">
        <v>437</v>
      </c>
      <c r="D405" s="28" t="s">
        <v>117</v>
      </c>
      <c r="E405" s="28" t="s">
        <v>442</v>
      </c>
      <c r="F405" s="29" t="s">
        <v>439</v>
      </c>
      <c r="G405" s="29" t="s">
        <v>399</v>
      </c>
      <c r="H405" s="28" t="s">
        <v>443</v>
      </c>
      <c r="I405" s="29" t="s">
        <v>41</v>
      </c>
      <c r="J405" s="28" t="s">
        <v>42</v>
      </c>
      <c r="K405" s="29" t="s">
        <v>441</v>
      </c>
      <c r="L405" s="30">
        <v>43007</v>
      </c>
      <c r="M405" s="31">
        <v>194986</v>
      </c>
    </row>
    <row r="406" spans="1:13" ht="30" x14ac:dyDescent="0.25">
      <c r="C406" s="27">
        <v>18062</v>
      </c>
      <c r="D406" s="28" t="s">
        <v>117</v>
      </c>
      <c r="E406" s="28" t="s">
        <v>444</v>
      </c>
      <c r="F406" s="29" t="s">
        <v>439</v>
      </c>
      <c r="G406" s="29" t="s">
        <v>399</v>
      </c>
      <c r="H406" s="28" t="s">
        <v>445</v>
      </c>
      <c r="I406" s="29" t="s">
        <v>52</v>
      </c>
      <c r="J406" s="28" t="s">
        <v>42</v>
      </c>
      <c r="K406" s="29" t="s">
        <v>43</v>
      </c>
      <c r="L406" s="30">
        <v>43039</v>
      </c>
      <c r="M406" s="31">
        <v>195800</v>
      </c>
    </row>
    <row r="407" spans="1:13" ht="30" x14ac:dyDescent="0.25">
      <c r="C407" s="27" t="s">
        <v>437</v>
      </c>
      <c r="D407" s="28" t="s">
        <v>117</v>
      </c>
      <c r="E407" s="28" t="s">
        <v>438</v>
      </c>
      <c r="F407" s="29" t="s">
        <v>439</v>
      </c>
      <c r="G407" s="29" t="s">
        <v>399</v>
      </c>
      <c r="H407" s="28" t="s">
        <v>446</v>
      </c>
      <c r="I407" s="29" t="s">
        <v>41</v>
      </c>
      <c r="J407" s="28" t="s">
        <v>42</v>
      </c>
      <c r="K407" s="29" t="s">
        <v>441</v>
      </c>
      <c r="L407" s="30">
        <v>43089</v>
      </c>
      <c r="M407" s="31">
        <v>47631</v>
      </c>
    </row>
    <row r="408" spans="1:13" ht="30" x14ac:dyDescent="0.25">
      <c r="C408" s="27" t="s">
        <v>437</v>
      </c>
      <c r="D408" s="28" t="s">
        <v>117</v>
      </c>
      <c r="E408" s="28" t="s">
        <v>442</v>
      </c>
      <c r="F408" s="29" t="s">
        <v>439</v>
      </c>
      <c r="G408" s="29" t="s">
        <v>399</v>
      </c>
      <c r="H408" s="28" t="s">
        <v>447</v>
      </c>
      <c r="I408" s="29" t="s">
        <v>41</v>
      </c>
      <c r="J408" s="28" t="s">
        <v>42</v>
      </c>
      <c r="K408" s="29" t="s">
        <v>441</v>
      </c>
      <c r="L408" s="30">
        <v>43089</v>
      </c>
      <c r="M408" s="31">
        <v>132833</v>
      </c>
    </row>
    <row r="409" spans="1:13" ht="30" x14ac:dyDescent="0.25">
      <c r="C409" s="27" t="s">
        <v>437</v>
      </c>
      <c r="D409" s="28" t="s">
        <v>117</v>
      </c>
      <c r="E409" s="28" t="s">
        <v>438</v>
      </c>
      <c r="F409" s="29" t="s">
        <v>439</v>
      </c>
      <c r="G409" s="29" t="s">
        <v>399</v>
      </c>
      <c r="H409" s="28" t="s">
        <v>448</v>
      </c>
      <c r="I409" s="29" t="s">
        <v>41</v>
      </c>
      <c r="J409" s="28" t="s">
        <v>42</v>
      </c>
      <c r="K409" s="29" t="s">
        <v>441</v>
      </c>
      <c r="L409" s="30">
        <v>43189</v>
      </c>
      <c r="M409" s="31">
        <v>57335</v>
      </c>
    </row>
    <row r="410" spans="1:13" ht="30" x14ac:dyDescent="0.25">
      <c r="C410" s="27" t="s">
        <v>437</v>
      </c>
      <c r="D410" s="28" t="s">
        <v>117</v>
      </c>
      <c r="E410" s="28" t="s">
        <v>442</v>
      </c>
      <c r="F410" s="29" t="s">
        <v>439</v>
      </c>
      <c r="G410" s="29" t="s">
        <v>399</v>
      </c>
      <c r="H410" s="28" t="s">
        <v>449</v>
      </c>
      <c r="I410" s="29" t="s">
        <v>41</v>
      </c>
      <c r="J410" s="28" t="s">
        <v>42</v>
      </c>
      <c r="K410" s="29" t="s">
        <v>441</v>
      </c>
      <c r="L410" s="30">
        <v>43189</v>
      </c>
      <c r="M410" s="31">
        <v>141847</v>
      </c>
    </row>
    <row r="411" spans="1:13" ht="30" x14ac:dyDescent="0.25">
      <c r="C411" s="27" t="s">
        <v>437</v>
      </c>
      <c r="D411" s="28" t="s">
        <v>117</v>
      </c>
      <c r="E411" s="28" t="s">
        <v>442</v>
      </c>
      <c r="F411" s="29" t="s">
        <v>439</v>
      </c>
      <c r="G411" s="29" t="s">
        <v>399</v>
      </c>
      <c r="H411" s="28" t="s">
        <v>450</v>
      </c>
      <c r="I411" s="29" t="s">
        <v>41</v>
      </c>
      <c r="J411" s="28" t="s">
        <v>42</v>
      </c>
      <c r="K411" s="29" t="s">
        <v>441</v>
      </c>
      <c r="L411" s="30">
        <v>43281</v>
      </c>
      <c r="M411" s="31">
        <v>141847</v>
      </c>
    </row>
    <row r="412" spans="1:13" ht="30" x14ac:dyDescent="0.25">
      <c r="C412" s="27" t="s">
        <v>437</v>
      </c>
      <c r="D412" s="28" t="s">
        <v>117</v>
      </c>
      <c r="E412" s="28" t="s">
        <v>438</v>
      </c>
      <c r="F412" s="29" t="s">
        <v>439</v>
      </c>
      <c r="G412" s="29" t="s">
        <v>399</v>
      </c>
      <c r="H412" s="28" t="s">
        <v>448</v>
      </c>
      <c r="I412" s="29" t="s">
        <v>41</v>
      </c>
      <c r="J412" s="28" t="s">
        <v>42</v>
      </c>
      <c r="K412" s="29" t="s">
        <v>441</v>
      </c>
      <c r="L412" s="30">
        <v>43281</v>
      </c>
      <c r="M412" s="31">
        <v>43672</v>
      </c>
    </row>
    <row r="413" spans="1:13" x14ac:dyDescent="0.25">
      <c r="A413" s="26"/>
      <c r="B413" s="26"/>
      <c r="C413" s="78"/>
      <c r="D413" s="28"/>
      <c r="E413" s="28"/>
      <c r="F413" s="29"/>
      <c r="G413" s="29"/>
      <c r="H413" s="28"/>
      <c r="I413" s="29"/>
      <c r="J413" s="28"/>
      <c r="K413" s="29"/>
      <c r="L413" s="30"/>
      <c r="M413" s="31"/>
    </row>
    <row r="414" spans="1:13" ht="21" x14ac:dyDescent="0.25">
      <c r="A414" s="52"/>
      <c r="B414" s="39" t="s">
        <v>451</v>
      </c>
      <c r="C414" s="40"/>
      <c r="D414" s="41"/>
      <c r="E414" s="42"/>
      <c r="F414" s="43"/>
      <c r="G414" s="44"/>
      <c r="H414" s="44" t="s">
        <v>2</v>
      </c>
      <c r="I414" s="45">
        <f>COUNT(M416:M424)</f>
        <v>8</v>
      </c>
      <c r="J414" s="46"/>
      <c r="K414" s="46"/>
      <c r="L414" s="45" t="s">
        <v>3</v>
      </c>
      <c r="M414" s="47">
        <f>SUM(M416:M424)</f>
        <v>356010</v>
      </c>
    </row>
    <row r="415" spans="1:13" ht="37.5" x14ac:dyDescent="0.25">
      <c r="A415" s="21"/>
      <c r="B415" s="21"/>
      <c r="C415" s="22" t="s">
        <v>5</v>
      </c>
      <c r="D415" s="23" t="s">
        <v>6</v>
      </c>
      <c r="E415" s="24" t="s">
        <v>7</v>
      </c>
      <c r="F415" s="24" t="s">
        <v>8</v>
      </c>
      <c r="G415" s="24" t="s">
        <v>9</v>
      </c>
      <c r="H415" s="24" t="s">
        <v>10</v>
      </c>
      <c r="I415" s="24" t="s">
        <v>11</v>
      </c>
      <c r="J415" s="24" t="s">
        <v>12</v>
      </c>
      <c r="K415" s="24" t="s">
        <v>13</v>
      </c>
      <c r="L415" s="25" t="s">
        <v>14</v>
      </c>
      <c r="M415" s="25" t="s">
        <v>3</v>
      </c>
    </row>
    <row r="416" spans="1:13" x14ac:dyDescent="0.25">
      <c r="C416" s="27" t="s">
        <v>452</v>
      </c>
      <c r="D416" s="28" t="s">
        <v>106</v>
      </c>
      <c r="E416" s="28" t="s">
        <v>38</v>
      </c>
      <c r="F416" s="29" t="s">
        <v>453</v>
      </c>
      <c r="G416" s="48" t="s">
        <v>399</v>
      </c>
      <c r="H416" s="28" t="s">
        <v>38</v>
      </c>
      <c r="I416" s="29" t="s">
        <v>41</v>
      </c>
      <c r="J416" s="28" t="s">
        <v>42</v>
      </c>
      <c r="K416" s="29" t="s">
        <v>43</v>
      </c>
      <c r="L416" s="30">
        <v>43007</v>
      </c>
      <c r="M416" s="31">
        <v>4950</v>
      </c>
    </row>
    <row r="417" spans="1:13" ht="45" x14ac:dyDescent="0.25">
      <c r="C417" s="27">
        <v>18063</v>
      </c>
      <c r="D417" s="28" t="s">
        <v>106</v>
      </c>
      <c r="E417" s="28" t="s">
        <v>454</v>
      </c>
      <c r="F417" s="29" t="s">
        <v>453</v>
      </c>
      <c r="G417" s="29" t="s">
        <v>399</v>
      </c>
      <c r="H417" s="28" t="s">
        <v>455</v>
      </c>
      <c r="I417" s="29" t="s">
        <v>75</v>
      </c>
      <c r="J417" s="28" t="s">
        <v>456</v>
      </c>
      <c r="K417" s="29" t="s">
        <v>43</v>
      </c>
      <c r="L417" s="30">
        <v>43038</v>
      </c>
      <c r="M417" s="31">
        <v>5625</v>
      </c>
    </row>
    <row r="418" spans="1:13" x14ac:dyDescent="0.25">
      <c r="C418" s="27" t="s">
        <v>452</v>
      </c>
      <c r="D418" s="28" t="s">
        <v>106</v>
      </c>
      <c r="E418" s="28" t="s">
        <v>64</v>
      </c>
      <c r="F418" s="29" t="s">
        <v>453</v>
      </c>
      <c r="G418" s="29" t="s">
        <v>399</v>
      </c>
      <c r="H418" s="28" t="s">
        <v>64</v>
      </c>
      <c r="I418" s="29" t="s">
        <v>41</v>
      </c>
      <c r="J418" s="28" t="s">
        <v>42</v>
      </c>
      <c r="K418" s="29" t="s">
        <v>43</v>
      </c>
      <c r="L418" s="30">
        <v>43089</v>
      </c>
      <c r="M418" s="31">
        <v>4647</v>
      </c>
    </row>
    <row r="419" spans="1:13" ht="30" x14ac:dyDescent="0.25">
      <c r="C419" s="53">
        <v>17184</v>
      </c>
      <c r="D419" s="28" t="s">
        <v>106</v>
      </c>
      <c r="E419" s="28" t="s">
        <v>457</v>
      </c>
      <c r="F419" s="29" t="s">
        <v>453</v>
      </c>
      <c r="G419" s="29" t="s">
        <v>399</v>
      </c>
      <c r="H419" s="28" t="s">
        <v>455</v>
      </c>
      <c r="I419" s="29" t="s">
        <v>75</v>
      </c>
      <c r="J419" s="28" t="s">
        <v>89</v>
      </c>
      <c r="K419" s="29" t="s">
        <v>53</v>
      </c>
      <c r="L419" s="30">
        <v>43144</v>
      </c>
      <c r="M419" s="31">
        <v>91485</v>
      </c>
    </row>
    <row r="420" spans="1:13" ht="30" x14ac:dyDescent="0.25">
      <c r="C420" s="27">
        <v>18137</v>
      </c>
      <c r="D420" s="28" t="s">
        <v>106</v>
      </c>
      <c r="E420" s="28" t="s">
        <v>458</v>
      </c>
      <c r="F420" s="29" t="s">
        <v>453</v>
      </c>
      <c r="G420" s="29" t="s">
        <v>399</v>
      </c>
      <c r="H420" s="28" t="s">
        <v>89</v>
      </c>
      <c r="I420" s="29" t="s">
        <v>52</v>
      </c>
      <c r="J420" s="28" t="s">
        <v>42</v>
      </c>
      <c r="K420" s="29" t="s">
        <v>43</v>
      </c>
      <c r="L420" s="30">
        <v>43172</v>
      </c>
      <c r="M420" s="31">
        <v>13340</v>
      </c>
    </row>
    <row r="421" spans="1:13" x14ac:dyDescent="0.25">
      <c r="C421" s="27" t="s">
        <v>452</v>
      </c>
      <c r="D421" s="28" t="s">
        <v>106</v>
      </c>
      <c r="E421" s="28" t="s">
        <v>94</v>
      </c>
      <c r="F421" s="29" t="s">
        <v>453</v>
      </c>
      <c r="G421" s="29" t="s">
        <v>399</v>
      </c>
      <c r="H421" s="28" t="s">
        <v>94</v>
      </c>
      <c r="I421" s="29" t="s">
        <v>41</v>
      </c>
      <c r="J421" s="28" t="s">
        <v>42</v>
      </c>
      <c r="K421" s="29" t="s">
        <v>43</v>
      </c>
      <c r="L421" s="30">
        <v>43189</v>
      </c>
      <c r="M421" s="31">
        <v>9096</v>
      </c>
    </row>
    <row r="422" spans="1:13" ht="30" x14ac:dyDescent="0.25">
      <c r="C422" s="27">
        <v>17249</v>
      </c>
      <c r="D422" s="28" t="s">
        <v>106</v>
      </c>
      <c r="E422" s="28" t="s">
        <v>459</v>
      </c>
      <c r="F422" s="29" t="s">
        <v>453</v>
      </c>
      <c r="G422" s="29" t="s">
        <v>399</v>
      </c>
      <c r="H422" s="28" t="s">
        <v>455</v>
      </c>
      <c r="I422" s="29" t="s">
        <v>75</v>
      </c>
      <c r="J422" s="28" t="s">
        <v>89</v>
      </c>
      <c r="K422" s="29" t="s">
        <v>43</v>
      </c>
      <c r="L422" s="30">
        <v>43242</v>
      </c>
      <c r="M422" s="31">
        <v>222238</v>
      </c>
    </row>
    <row r="423" spans="1:13" x14ac:dyDescent="0.25">
      <c r="C423" s="27" t="s">
        <v>452</v>
      </c>
      <c r="D423" s="28" t="s">
        <v>106</v>
      </c>
      <c r="E423" s="28" t="s">
        <v>97</v>
      </c>
      <c r="F423" s="29" t="s">
        <v>453</v>
      </c>
      <c r="G423" s="29" t="s">
        <v>399</v>
      </c>
      <c r="H423" s="28" t="s">
        <v>97</v>
      </c>
      <c r="I423" s="29" t="s">
        <v>41</v>
      </c>
      <c r="J423" s="28" t="s">
        <v>42</v>
      </c>
      <c r="K423" s="29" t="s">
        <v>43</v>
      </c>
      <c r="L423" s="30">
        <v>43281</v>
      </c>
      <c r="M423" s="31">
        <v>4629</v>
      </c>
    </row>
    <row r="424" spans="1:13" x14ac:dyDescent="0.25">
      <c r="A424" s="26"/>
      <c r="B424" s="26"/>
      <c r="C424" s="34"/>
      <c r="D424" s="50"/>
      <c r="E424" s="35"/>
      <c r="F424" s="37"/>
      <c r="G424" s="37"/>
      <c r="H424" s="36"/>
      <c r="I424" s="37"/>
      <c r="J424" s="32"/>
      <c r="K424" s="37"/>
      <c r="L424" s="33"/>
      <c r="M424" s="51"/>
    </row>
    <row r="425" spans="1:13" ht="21" x14ac:dyDescent="0.25">
      <c r="A425" s="11" t="s">
        <v>460</v>
      </c>
      <c r="B425" s="11"/>
      <c r="C425" s="12"/>
      <c r="D425" s="13"/>
      <c r="E425" s="14"/>
      <c r="F425" s="15"/>
      <c r="G425" s="16"/>
      <c r="H425" s="17" t="s">
        <v>2</v>
      </c>
      <c r="I425" s="18">
        <f>COUNT(M427:M430)</f>
        <v>3</v>
      </c>
      <c r="J425" s="18"/>
      <c r="K425" s="18"/>
      <c r="L425" s="17" t="s">
        <v>3</v>
      </c>
      <c r="M425" s="19">
        <f>SUM(M427:M430)</f>
        <v>305373</v>
      </c>
    </row>
    <row r="426" spans="1:13" ht="37.5" x14ac:dyDescent="0.25">
      <c r="A426" s="21"/>
      <c r="B426" s="21"/>
      <c r="C426" s="22" t="s">
        <v>5</v>
      </c>
      <c r="D426" s="23" t="s">
        <v>6</v>
      </c>
      <c r="E426" s="24" t="s">
        <v>7</v>
      </c>
      <c r="F426" s="24" t="s">
        <v>8</v>
      </c>
      <c r="G426" s="24" t="s">
        <v>9</v>
      </c>
      <c r="H426" s="24" t="s">
        <v>10</v>
      </c>
      <c r="I426" s="24" t="s">
        <v>11</v>
      </c>
      <c r="J426" s="24" t="s">
        <v>12</v>
      </c>
      <c r="K426" s="24" t="s">
        <v>13</v>
      </c>
      <c r="L426" s="25" t="s">
        <v>14</v>
      </c>
      <c r="M426" s="25" t="s">
        <v>3</v>
      </c>
    </row>
    <row r="427" spans="1:13" ht="30" x14ac:dyDescent="0.25">
      <c r="C427" s="27">
        <v>15136</v>
      </c>
      <c r="D427" s="28" t="s">
        <v>109</v>
      </c>
      <c r="E427" s="28" t="s">
        <v>461</v>
      </c>
      <c r="F427" s="29" t="s">
        <v>462</v>
      </c>
      <c r="G427" s="29" t="s">
        <v>463</v>
      </c>
      <c r="H427" s="28" t="s">
        <v>144</v>
      </c>
      <c r="I427" s="29" t="s">
        <v>75</v>
      </c>
      <c r="J427" s="28" t="s">
        <v>42</v>
      </c>
      <c r="K427" s="29" t="s">
        <v>53</v>
      </c>
      <c r="L427" s="30">
        <v>42969</v>
      </c>
      <c r="M427" s="31">
        <v>296037</v>
      </c>
    </row>
    <row r="428" spans="1:13" ht="30" x14ac:dyDescent="0.25">
      <c r="C428" s="27">
        <v>17175</v>
      </c>
      <c r="D428" s="28" t="s">
        <v>109</v>
      </c>
      <c r="E428" s="28" t="s">
        <v>464</v>
      </c>
      <c r="F428" s="29" t="s">
        <v>462</v>
      </c>
      <c r="G428" s="29" t="s">
        <v>463</v>
      </c>
      <c r="H428" s="28" t="s">
        <v>144</v>
      </c>
      <c r="I428" s="29" t="s">
        <v>75</v>
      </c>
      <c r="J428" s="28" t="s">
        <v>42</v>
      </c>
      <c r="K428" s="29" t="s">
        <v>53</v>
      </c>
      <c r="L428" s="30">
        <v>43006</v>
      </c>
      <c r="M428" s="31">
        <v>6336</v>
      </c>
    </row>
    <row r="429" spans="1:13" ht="30" x14ac:dyDescent="0.25">
      <c r="C429" s="27">
        <v>18052</v>
      </c>
      <c r="D429" s="28" t="s">
        <v>123</v>
      </c>
      <c r="E429" s="28" t="s">
        <v>465</v>
      </c>
      <c r="F429" s="29" t="s">
        <v>466</v>
      </c>
      <c r="G429" s="29" t="s">
        <v>463</v>
      </c>
      <c r="H429" s="28" t="s">
        <v>236</v>
      </c>
      <c r="I429" s="29" t="s">
        <v>75</v>
      </c>
      <c r="J429" s="28" t="s">
        <v>467</v>
      </c>
      <c r="K429" s="29" t="s">
        <v>43</v>
      </c>
      <c r="L429" s="30">
        <v>43026</v>
      </c>
      <c r="M429" s="31">
        <v>3000</v>
      </c>
    </row>
    <row r="430" spans="1:13" x14ac:dyDescent="0.25">
      <c r="A430" s="26"/>
      <c r="B430" s="26"/>
      <c r="C430" s="33"/>
      <c r="D430" s="34"/>
      <c r="E430" s="35"/>
      <c r="F430" s="36"/>
      <c r="G430" s="37"/>
      <c r="H430" s="37"/>
      <c r="I430" s="36"/>
      <c r="J430" s="32"/>
      <c r="K430" s="32"/>
      <c r="L430" s="32"/>
      <c r="M430" s="38"/>
    </row>
    <row r="431" spans="1:13" ht="21" x14ac:dyDescent="0.25">
      <c r="A431" s="11" t="s">
        <v>468</v>
      </c>
      <c r="B431" s="11"/>
      <c r="C431" s="12"/>
      <c r="D431" s="13"/>
      <c r="E431" s="14"/>
      <c r="F431" s="15"/>
      <c r="G431" s="16"/>
      <c r="H431" s="17" t="s">
        <v>2</v>
      </c>
      <c r="I431" s="18">
        <f>COUNT(M433:M444)</f>
        <v>11</v>
      </c>
      <c r="J431" s="18"/>
      <c r="K431" s="18"/>
      <c r="L431" s="17" t="s">
        <v>3</v>
      </c>
      <c r="M431" s="19">
        <f>SUM(M433:M444)</f>
        <v>1500658</v>
      </c>
    </row>
    <row r="432" spans="1:13" ht="37.5" x14ac:dyDescent="0.25">
      <c r="A432" s="21"/>
      <c r="B432" s="21"/>
      <c r="C432" s="22" t="s">
        <v>5</v>
      </c>
      <c r="D432" s="23" t="s">
        <v>6</v>
      </c>
      <c r="E432" s="24" t="s">
        <v>7</v>
      </c>
      <c r="F432" s="24" t="s">
        <v>8</v>
      </c>
      <c r="G432" s="24" t="s">
        <v>9</v>
      </c>
      <c r="H432" s="24" t="s">
        <v>10</v>
      </c>
      <c r="I432" s="24" t="s">
        <v>11</v>
      </c>
      <c r="J432" s="24" t="s">
        <v>12</v>
      </c>
      <c r="K432" s="24" t="s">
        <v>13</v>
      </c>
      <c r="L432" s="25" t="s">
        <v>14</v>
      </c>
      <c r="M432" s="25" t="s">
        <v>3</v>
      </c>
    </row>
    <row r="433" spans="1:13" ht="30" x14ac:dyDescent="0.25">
      <c r="C433" s="27">
        <v>15143</v>
      </c>
      <c r="D433" s="28" t="s">
        <v>78</v>
      </c>
      <c r="E433" s="28" t="s">
        <v>469</v>
      </c>
      <c r="F433" s="29" t="s">
        <v>470</v>
      </c>
      <c r="G433" s="29" t="s">
        <v>471</v>
      </c>
      <c r="H433" s="28" t="s">
        <v>144</v>
      </c>
      <c r="I433" s="29" t="s">
        <v>75</v>
      </c>
      <c r="J433" s="28" t="s">
        <v>42</v>
      </c>
      <c r="K433" s="29" t="s">
        <v>53</v>
      </c>
      <c r="L433" s="30">
        <v>42970</v>
      </c>
      <c r="M433" s="31">
        <v>232265</v>
      </c>
    </row>
    <row r="434" spans="1:13" x14ac:dyDescent="0.25">
      <c r="C434" s="27">
        <v>17245</v>
      </c>
      <c r="D434" s="28" t="s">
        <v>157</v>
      </c>
      <c r="E434" s="28" t="s">
        <v>472</v>
      </c>
      <c r="F434" s="29" t="s">
        <v>470</v>
      </c>
      <c r="G434" s="29" t="s">
        <v>471</v>
      </c>
      <c r="H434" s="28" t="s">
        <v>144</v>
      </c>
      <c r="I434" s="29" t="s">
        <v>75</v>
      </c>
      <c r="J434" s="28" t="s">
        <v>42</v>
      </c>
      <c r="K434" s="29" t="s">
        <v>53</v>
      </c>
      <c r="L434" s="30">
        <v>43006</v>
      </c>
      <c r="M434" s="31">
        <v>40359</v>
      </c>
    </row>
    <row r="435" spans="1:13" ht="30" x14ac:dyDescent="0.25">
      <c r="C435" s="27">
        <v>18049</v>
      </c>
      <c r="D435" s="28" t="s">
        <v>162</v>
      </c>
      <c r="E435" s="28" t="s">
        <v>473</v>
      </c>
      <c r="F435" s="29" t="s">
        <v>470</v>
      </c>
      <c r="G435" s="29" t="s">
        <v>471</v>
      </c>
      <c r="H435" s="28" t="s">
        <v>474</v>
      </c>
      <c r="I435" s="29" t="s">
        <v>75</v>
      </c>
      <c r="J435" s="28" t="s">
        <v>137</v>
      </c>
      <c r="K435" s="29" t="s">
        <v>43</v>
      </c>
      <c r="L435" s="30">
        <v>43024</v>
      </c>
      <c r="M435" s="31">
        <v>64570</v>
      </c>
    </row>
    <row r="436" spans="1:13" x14ac:dyDescent="0.25">
      <c r="C436" s="27">
        <v>18050</v>
      </c>
      <c r="D436" s="28" t="s">
        <v>139</v>
      </c>
      <c r="E436" s="28" t="s">
        <v>475</v>
      </c>
      <c r="F436" s="29" t="s">
        <v>470</v>
      </c>
      <c r="G436" s="29" t="s">
        <v>471</v>
      </c>
      <c r="H436" s="28" t="s">
        <v>144</v>
      </c>
      <c r="I436" s="29" t="s">
        <v>75</v>
      </c>
      <c r="J436" s="28" t="s">
        <v>476</v>
      </c>
      <c r="K436" s="29" t="s">
        <v>53</v>
      </c>
      <c r="L436" s="30">
        <v>43024</v>
      </c>
      <c r="M436" s="31">
        <v>23788</v>
      </c>
    </row>
    <row r="437" spans="1:13" ht="30" x14ac:dyDescent="0.25">
      <c r="C437" s="27">
        <v>18054</v>
      </c>
      <c r="D437" s="28" t="s">
        <v>162</v>
      </c>
      <c r="E437" s="28" t="s">
        <v>477</v>
      </c>
      <c r="F437" s="29" t="s">
        <v>470</v>
      </c>
      <c r="G437" s="29" t="s">
        <v>471</v>
      </c>
      <c r="H437" s="28" t="s">
        <v>294</v>
      </c>
      <c r="I437" s="29" t="s">
        <v>75</v>
      </c>
      <c r="J437" s="28" t="s">
        <v>478</v>
      </c>
      <c r="K437" s="29" t="s">
        <v>441</v>
      </c>
      <c r="L437" s="30">
        <v>43025</v>
      </c>
      <c r="M437" s="31">
        <v>202137</v>
      </c>
    </row>
    <row r="438" spans="1:13" ht="30" x14ac:dyDescent="0.25">
      <c r="C438" s="27">
        <v>18053</v>
      </c>
      <c r="D438" s="28" t="s">
        <v>27</v>
      </c>
      <c r="E438" s="28" t="s">
        <v>479</v>
      </c>
      <c r="F438" s="29" t="s">
        <v>470</v>
      </c>
      <c r="G438" s="29" t="s">
        <v>471</v>
      </c>
      <c r="H438" s="28" t="s">
        <v>480</v>
      </c>
      <c r="I438" s="29" t="s">
        <v>41</v>
      </c>
      <c r="J438" s="28" t="s">
        <v>42</v>
      </c>
      <c r="K438" s="29" t="s">
        <v>53</v>
      </c>
      <c r="L438" s="30">
        <v>43049</v>
      </c>
      <c r="M438" s="31">
        <v>1200</v>
      </c>
    </row>
    <row r="439" spans="1:13" ht="30" x14ac:dyDescent="0.25">
      <c r="C439" s="27">
        <v>18053</v>
      </c>
      <c r="D439" s="28" t="s">
        <v>101</v>
      </c>
      <c r="E439" s="28" t="s">
        <v>479</v>
      </c>
      <c r="F439" s="29" t="s">
        <v>470</v>
      </c>
      <c r="G439" s="29" t="s">
        <v>471</v>
      </c>
      <c r="H439" s="28" t="s">
        <v>480</v>
      </c>
      <c r="I439" s="29" t="s">
        <v>41</v>
      </c>
      <c r="J439" s="28" t="s">
        <v>42</v>
      </c>
      <c r="K439" s="29" t="s">
        <v>53</v>
      </c>
      <c r="L439" s="30">
        <v>43049</v>
      </c>
      <c r="M439" s="31">
        <v>1200</v>
      </c>
    </row>
    <row r="440" spans="1:13" ht="45" x14ac:dyDescent="0.25">
      <c r="C440" s="27">
        <v>17182</v>
      </c>
      <c r="D440" s="28" t="s">
        <v>181</v>
      </c>
      <c r="E440" s="28" t="s">
        <v>481</v>
      </c>
      <c r="F440" s="29" t="s">
        <v>470</v>
      </c>
      <c r="G440" s="29" t="s">
        <v>471</v>
      </c>
      <c r="H440" s="28" t="s">
        <v>144</v>
      </c>
      <c r="I440" s="29" t="s">
        <v>75</v>
      </c>
      <c r="J440" s="28" t="s">
        <v>178</v>
      </c>
      <c r="K440" s="29" t="s">
        <v>53</v>
      </c>
      <c r="L440" s="30">
        <v>43080</v>
      </c>
      <c r="M440" s="31">
        <v>422265</v>
      </c>
    </row>
    <row r="441" spans="1:13" ht="45" x14ac:dyDescent="0.25">
      <c r="C441" s="27">
        <v>17182</v>
      </c>
      <c r="D441" s="28" t="s">
        <v>181</v>
      </c>
      <c r="E441" s="28" t="s">
        <v>481</v>
      </c>
      <c r="F441" s="29" t="s">
        <v>470</v>
      </c>
      <c r="G441" s="29" t="s">
        <v>471</v>
      </c>
      <c r="H441" s="28" t="s">
        <v>144</v>
      </c>
      <c r="I441" s="29" t="s">
        <v>75</v>
      </c>
      <c r="J441" s="28" t="s">
        <v>178</v>
      </c>
      <c r="K441" s="29" t="s">
        <v>53</v>
      </c>
      <c r="L441" s="30">
        <v>43080</v>
      </c>
      <c r="M441" s="31">
        <v>50250</v>
      </c>
    </row>
    <row r="442" spans="1:13" x14ac:dyDescent="0.25">
      <c r="C442" s="27">
        <v>17245</v>
      </c>
      <c r="D442" s="28" t="s">
        <v>157</v>
      </c>
      <c r="E442" s="28" t="s">
        <v>472</v>
      </c>
      <c r="F442" s="29" t="s">
        <v>470</v>
      </c>
      <c r="G442" s="29" t="s">
        <v>471</v>
      </c>
      <c r="H442" s="28" t="s">
        <v>144</v>
      </c>
      <c r="I442" s="29" t="s">
        <v>75</v>
      </c>
      <c r="J442" s="28" t="s">
        <v>42</v>
      </c>
      <c r="K442" s="29" t="s">
        <v>53</v>
      </c>
      <c r="L442" s="30">
        <v>43271</v>
      </c>
      <c r="M442" s="31">
        <v>40359</v>
      </c>
    </row>
    <row r="443" spans="1:13" ht="45" x14ac:dyDescent="0.25">
      <c r="C443" s="27">
        <v>17182</v>
      </c>
      <c r="D443" s="28" t="s">
        <v>181</v>
      </c>
      <c r="E443" s="28" t="s">
        <v>481</v>
      </c>
      <c r="F443" s="29" t="s">
        <v>470</v>
      </c>
      <c r="G443" s="29" t="s">
        <v>471</v>
      </c>
      <c r="H443" s="28" t="s">
        <v>144</v>
      </c>
      <c r="I443" s="29" t="s">
        <v>75</v>
      </c>
      <c r="J443" s="28" t="s">
        <v>178</v>
      </c>
      <c r="K443" s="29" t="s">
        <v>53</v>
      </c>
      <c r="L443" s="30">
        <v>43271</v>
      </c>
      <c r="M443" s="31">
        <v>422265</v>
      </c>
    </row>
    <row r="444" spans="1:13" x14ac:dyDescent="0.25">
      <c r="A444" s="26"/>
      <c r="B444" s="26"/>
      <c r="C444" s="34"/>
      <c r="D444" s="50"/>
      <c r="E444" s="35"/>
      <c r="F444" s="37"/>
      <c r="G444" s="37"/>
      <c r="H444" s="36"/>
      <c r="I444" s="37"/>
      <c r="J444" s="32"/>
      <c r="K444" s="37"/>
      <c r="L444" s="33"/>
      <c r="M444" s="51"/>
    </row>
    <row r="445" spans="1:13" x14ac:dyDescent="0.25">
      <c r="A445" s="26"/>
      <c r="B445" s="26"/>
      <c r="C445" s="81"/>
      <c r="D445" s="82"/>
      <c r="E445" s="83"/>
      <c r="F445" s="84"/>
      <c r="G445" s="85"/>
      <c r="H445" s="85"/>
      <c r="I445" s="84"/>
      <c r="J445" s="26"/>
      <c r="K445" s="26"/>
      <c r="L445" s="26"/>
      <c r="M445" s="86"/>
    </row>
    <row r="446" spans="1:13" x14ac:dyDescent="0.25">
      <c r="A446" s="26"/>
      <c r="B446" s="26"/>
      <c r="C446" s="81"/>
      <c r="D446" s="82"/>
      <c r="E446" s="83"/>
      <c r="F446" s="84"/>
      <c r="G446" s="85"/>
      <c r="H446" s="85"/>
      <c r="I446" s="84"/>
      <c r="J446" s="26"/>
      <c r="K446" s="26"/>
      <c r="L446" s="26"/>
      <c r="M446" s="86"/>
    </row>
  </sheetData>
  <mergeCells count="1">
    <mergeCell ref="A1:M1"/>
  </mergeCells>
  <dataValidations count="7">
    <dataValidation type="list" allowBlank="1" showInputMessage="1" showErrorMessage="1" sqref="D428:D429 D34:D35 D298 D82:D83 D182 D52:D53 D302:D304 D389:D393 D137:D172 D186:D200 D246:D249 D260:D268 D222:D242 D275:D281 D10:D30 D39:D46 D57:D61 D69:D75 D111:D116 D93:D106 D332:D338 D322:D328 D310:D315 D371:D382 D397:D400 D404:D412 D343:D366 D416:D423 D434:D443">
      <formula1>PRINCIPAL_INVESTIGATORS</formula1>
    </dataValidation>
    <dataValidation type="list" allowBlank="1" showInputMessage="1" showErrorMessage="1" sqref="D208 D204 D212:D213 D176 D5 D120 D87 D129:D136 D217:D221 D253:D259 D272:D274 D36 D62 D65:D68 D76 D92 D110 D305 D319:D321 D309 D427 D370 D386:D388 D413 D433 D51 D80:D81 D297 D181 D183 D401">
      <formula1>PI</formula1>
    </dataValidation>
    <dataValidation type="list" allowBlank="1" showInputMessage="1" showErrorMessage="1" sqref="F208 F204 F212:F213 F176 F5 F120 F87 F427:F429 F34:F36 F297:F298 F80:F83 F181:F183 F51:F53 F302:F305 F386:F393 F129:F172 F186:F200 F246:F249 F253:F268 F217:F242 F272:F281 F10:F30 F39:F46 F57:F62 F65:F76 F110:F116 F92:F106 F332:F338 F319:F328 F309:F315 F370:F382 F397:F401 F404:F413 F343:F366 F416:F423 F433:F443">
      <formula1>Dept</formula1>
    </dataValidation>
    <dataValidation type="list" allowBlank="1" showInputMessage="1" showErrorMessage="1" sqref="G208 G204 G212:G213 G176 G5 G120 G87 G427:G429 G34:G36 G297:G298 G80:G83 G129:G154 G186:G194 G181 G183 G217:G231 G246:G247 G253:G266 G272:G276 G10:G24 G51:G53 G302:G305 G386:G393 G162:G172 G198:G200 G249 G268 G235:G242 G279:G281 G28:G30 G39:G46 G57:G62 G65:G76 G110:G116 G92:G106 G332:G338 G319:G328 G309:G315 G370:G382 G397:G401 G404:G413 G343:G366 G416:G423 G433:G443">
      <formula1>College</formula1>
    </dataValidation>
    <dataValidation type="list" allowBlank="1" showInputMessage="1" showErrorMessage="1" sqref="J208 H208 J204 H204 J212:J213 H212:H213 J176 H176 J5 H5 H120 J120 H129:H132 J87 H87 H427:H429 J427:J429 J34:J36 H34:H36 H297:H298 J297:J298 H80:H83 J80:J83 H181:H183 J181:J183 H51:H53 J51:J53 J302:J305 H302:H305 J386:J393 H386:H393 J129:J172 H134:H172 H186:H200 J186:J200 H246:H249 J246:J249 H253:H268 J253:J268 J217:J242 H217:H242 H272:H281 J272:J281 J10:J30 H10:H30 H39:H46 J39:J46 J57:J62 H57:H62 H65:H76 J65:J76 H110:H116 J110:J116 J92:J106 H92:H106 H332:H338 J332:J338 J319:J328 H319:H328 H309:H315 J309:J315 J370:J382 H370:H382 H397:H401 J397:J401 H404:H413 J404:J413 J343:J366 H343:H366 H416:H423 J416:J423 J433:J443 H433:H443">
      <formula1>Agency</formula1>
    </dataValidation>
    <dataValidation type="list" allowBlank="1" showInputMessage="1" showErrorMessage="1" sqref="I208 I204 I212:I213 I176 I5 I120 I87 I427:I429 I34:I36 I297:I298 I80:I83 I181:I183 I51:I53 I302:I305 I386:I393 I129:I172 I186:I200 I246:I249 I253:I268 I217:I242 I272:I281 I10:I30 I39:I46 I57:I62 I65:I76 I110:I116 I92:I106 I332:I338 I319:I328 I309:I315 I370:I382 I397:I401 I404:I413 I343:I366 I416:I423 I433:I443">
      <formula1>AgencyType</formula1>
    </dataValidation>
    <dataValidation type="list" allowBlank="1" showInputMessage="1" showErrorMessage="1" sqref="K208 K204 K212:K213 K176 K5 K120 K87 K427:K429 K34:K36 K297:K298 K80:K83 K181:K183 K51:K53 K302:K305 K386:K393 K129:K172 K186:K200 K246:K249 K253:K268 K217:K242 K272:K281 K10:K30 K39:K46 K57:K62 K65:K76 K110:K116 K92:K106 K332:K338 K319:K328 K309:K315 K370:K382 K397:K401 K404:K413 K343:K366 K416:K423 K433:K443">
      <formula1>Use</formula1>
    </dataValidation>
  </dataValidations>
  <pageMargins left="0.7" right="0.7" top="0.75" bottom="0.75" header="0.3" footer="0.3"/>
  <pageSetup scale="25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Share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Loveland, Marina C</dc:creator>
  <cp:lastModifiedBy>Loveland, Marina C</cp:lastModifiedBy>
  <dcterms:created xsi:type="dcterms:W3CDTF">2018-09-07T18:55:48Z</dcterms:created>
  <dcterms:modified xsi:type="dcterms:W3CDTF">2018-09-07T18:56:52Z</dcterms:modified>
</cp:coreProperties>
</file>