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xr:revisionPtr revIDLastSave="0" documentId="8_{0852AE7A-2EFB-4976-874C-75826AECDBB3}" xr6:coauthVersionLast="36" xr6:coauthVersionMax="36" xr10:uidLastSave="{00000000-0000-0000-0000-000000000000}"/>
  <bookViews>
    <workbookView xWindow="0" yWindow="0" windowWidth="28800" windowHeight="12225" xr2:uid="{B88ADA05-BB1C-45A0-A775-FC15A7EF690E}"/>
  </bookViews>
  <sheets>
    <sheet name="Credit Share 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'Credit Share A'!$D$4:$D$481</definedName>
    <definedName name="Agency">'[3]Dropdown Lists'!$D$4:$D$293</definedName>
    <definedName name="AgencyType">'[3]Dropdown Lists'!$E$4:$E$10</definedName>
    <definedName name="COIForm">'[1]Dropdown Lists'!$G$4:$G$6</definedName>
    <definedName name="COITraining">'[1]Dropdown Lists'!$H$4:$H$6</definedName>
    <definedName name="College">'[3]Dropdown Lists'!$C$4:$C$19</definedName>
    <definedName name="Dept">'[3]Dropdown Lists'!$B$4:$B$95</definedName>
    <definedName name="_xlnm.Extract" localSheetId="0">'Credit Share A'!#REF!</definedName>
    <definedName name="PI">'[3]Dropdown Lists'!$A$4:$A$240</definedName>
    <definedName name="PRINCIPAL_INVESTIGATORS">'[2]Dropdown Lists'!$A$4:$A$323</definedName>
    <definedName name="RadioBio">'[1]Dropdown Lists'!$K$4:$K$6</definedName>
    <definedName name="RCRTraining">'[1]Dropdown Lists'!$I$4:$I$6</definedName>
    <definedName name="Use">'[3]Dropdown Lists'!$F$4:$F$10</definedName>
    <definedName name="YesNo">'[1]Dropdown Lists'!$J$4:$J$5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1" i="1" l="1"/>
  <c r="I461" i="1"/>
  <c r="M452" i="1"/>
  <c r="I452" i="1"/>
  <c r="M442" i="1"/>
  <c r="I442" i="1"/>
  <c r="M426" i="1"/>
  <c r="I426" i="1"/>
  <c r="M419" i="1"/>
  <c r="I419" i="1"/>
  <c r="M406" i="1"/>
  <c r="I406" i="1"/>
  <c r="M396" i="1"/>
  <c r="I396" i="1"/>
  <c r="M358" i="1"/>
  <c r="I358" i="1"/>
  <c r="M357" i="1"/>
  <c r="I357" i="1"/>
  <c r="M344" i="1"/>
  <c r="I344" i="1"/>
  <c r="M335" i="1"/>
  <c r="I335" i="1"/>
  <c r="M321" i="1"/>
  <c r="I321" i="1"/>
  <c r="M320" i="1"/>
  <c r="I320" i="1"/>
  <c r="M316" i="1"/>
  <c r="I316" i="1"/>
  <c r="M311" i="1"/>
  <c r="I311" i="1"/>
  <c r="M307" i="1"/>
  <c r="I307" i="1"/>
  <c r="M302" i="1"/>
  <c r="I302" i="1"/>
  <c r="M297" i="1"/>
  <c r="I297" i="1"/>
  <c r="M270" i="1"/>
  <c r="I270" i="1"/>
  <c r="M240" i="1"/>
  <c r="I240" i="1"/>
  <c r="M233" i="1"/>
  <c r="I233" i="1"/>
  <c r="M201" i="1"/>
  <c r="I201" i="1"/>
  <c r="M200" i="1"/>
  <c r="I200" i="1"/>
  <c r="M196" i="1"/>
  <c r="I196" i="1"/>
  <c r="M192" i="1"/>
  <c r="I192" i="1"/>
  <c r="M188" i="1"/>
  <c r="I188" i="1"/>
  <c r="M164" i="1"/>
  <c r="I164" i="1"/>
  <c r="I159" i="1" s="1"/>
  <c r="M160" i="1"/>
  <c r="I160" i="1"/>
  <c r="M159" i="1"/>
  <c r="M155" i="1"/>
  <c r="I155" i="1"/>
  <c r="M119" i="1"/>
  <c r="M118" i="1" s="1"/>
  <c r="I119" i="1"/>
  <c r="I118" i="1" s="1"/>
  <c r="M114" i="1"/>
  <c r="I114" i="1"/>
  <c r="M110" i="1"/>
  <c r="I110" i="1"/>
  <c r="M98" i="1"/>
  <c r="I98" i="1"/>
  <c r="M79" i="1"/>
  <c r="I79" i="1"/>
  <c r="M78" i="1"/>
  <c r="M74" i="1"/>
  <c r="M67" i="1" s="1"/>
  <c r="I74" i="1"/>
  <c r="M68" i="1"/>
  <c r="I68" i="1"/>
  <c r="I67" i="1"/>
  <c r="M60" i="1"/>
  <c r="I60" i="1"/>
  <c r="M53" i="1"/>
  <c r="I53" i="1"/>
  <c r="M44" i="1"/>
  <c r="I44" i="1"/>
  <c r="I43" i="1" s="1"/>
  <c r="M43" i="1"/>
  <c r="M32" i="1"/>
  <c r="I32" i="1"/>
  <c r="M27" i="1"/>
  <c r="I27" i="1"/>
  <c r="I7" i="1" s="1"/>
  <c r="M8" i="1"/>
  <c r="I8" i="1"/>
  <c r="M7" i="1"/>
  <c r="M3" i="1"/>
  <c r="M2" i="1" s="1"/>
  <c r="I3" i="1"/>
  <c r="I78" i="1" l="1"/>
  <c r="I2" i="1"/>
</calcChain>
</file>

<file path=xl/sharedStrings.xml><?xml version="1.0" encoding="utf-8"?>
<sst xmlns="http://schemas.openxmlformats.org/spreadsheetml/2006/main" count="3463" uniqueCount="541">
  <si>
    <t>Missouri State University Fiscal Year 2019</t>
  </si>
  <si>
    <t>Credit Share Awards by Department</t>
  </si>
  <si>
    <t>Number Awarded</t>
  </si>
  <si>
    <t>Funding Awarded</t>
  </si>
  <si>
    <t>Administrative Services</t>
  </si>
  <si>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</si>
  <si>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</si>
  <si>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</si>
  <si>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</si>
  <si>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</si>
  <si>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</si>
  <si>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</si>
  <si>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</si>
  <si>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</si>
  <si>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Date Awarded</t>
  </si>
  <si>
    <t>Canales, Roberto</t>
  </si>
  <si>
    <t>Brock, Russell</t>
  </si>
  <si>
    <t>Barnhart, M Chris</t>
  </si>
  <si>
    <t>Anderson, Rachel</t>
  </si>
  <si>
    <t>Alsup-Egbers, Clydette</t>
  </si>
  <si>
    <t>Claborn, David</t>
  </si>
  <si>
    <t>Berquist, Charlene</t>
  </si>
  <si>
    <t xml:space="preserve">Clark, Megan </t>
  </si>
  <si>
    <t>Bodenhausen, Brad</t>
  </si>
  <si>
    <t>Arthaud, Tamara</t>
  </si>
  <si>
    <t>College of Agriculture</t>
  </si>
  <si>
    <t>Doering, Trisha</t>
  </si>
  <si>
    <t>Bridges, Cindy</t>
  </si>
  <si>
    <t>Duitsman, Dalen</t>
  </si>
  <si>
    <t>Day, Michele</t>
  </si>
  <si>
    <t>Belisle, Jordan</t>
  </si>
  <si>
    <t>Durham, Paul</t>
  </si>
  <si>
    <t>Capps, Steven</t>
  </si>
  <si>
    <t>Bosch, Eric</t>
  </si>
  <si>
    <t>Del Vecchio, Ronald</t>
  </si>
  <si>
    <t>Conservation and Agriculture Demonstrations on Journagan Ranch</t>
  </si>
  <si>
    <t>COAG</t>
  </si>
  <si>
    <t>Missouri Department of Conservation</t>
  </si>
  <si>
    <t>State</t>
  </si>
  <si>
    <t>N/A</t>
  </si>
  <si>
    <t>Education</t>
  </si>
  <si>
    <t>Hetzler, Tona</t>
  </si>
  <si>
    <t>Dowdy, Marcia</t>
  </si>
  <si>
    <t>Boys, Cathy P</t>
  </si>
  <si>
    <t>B02166</t>
  </si>
  <si>
    <t>Fruit Science Workshops</t>
  </si>
  <si>
    <t>Quarter 1 B Accounts</t>
  </si>
  <si>
    <t>Other</t>
  </si>
  <si>
    <t>Service</t>
  </si>
  <si>
    <t>Irons, Chrystal</t>
  </si>
  <si>
    <t>Chen, Li-Ling</t>
  </si>
  <si>
    <t>B02385</t>
  </si>
  <si>
    <t>Agriculture Other Income</t>
  </si>
  <si>
    <t>Goerndt, Michael</t>
  </si>
  <si>
    <t>Lopinot, Neal</t>
  </si>
  <si>
    <t>Combs, Julie</t>
  </si>
  <si>
    <t>Carr, WD</t>
  </si>
  <si>
    <t>Establishing Agroforestry Silvopasture Systems in the Missouri Ozark Region</t>
  </si>
  <si>
    <t>EPS&amp;NR</t>
  </si>
  <si>
    <t>US Department of Agriculture</t>
  </si>
  <si>
    <t>Federal</t>
  </si>
  <si>
    <t>Applied Research</t>
  </si>
  <si>
    <t>Lancaster, Sarah</t>
  </si>
  <si>
    <t>Miao, Xin</t>
  </si>
  <si>
    <t>Finn, Debra</t>
  </si>
  <si>
    <t>Craig, Christopher</t>
  </si>
  <si>
    <t>McClain, William</t>
  </si>
  <si>
    <t>Orf, Michael</t>
  </si>
  <si>
    <t>Hellman, Andrea</t>
  </si>
  <si>
    <t>Curry, Matthew</t>
  </si>
  <si>
    <t>Remley, Melissa</t>
  </si>
  <si>
    <t>Onyango, Benjamin</t>
  </si>
  <si>
    <t>Owen, Marc</t>
  </si>
  <si>
    <t>Managing Nutrient Inputs to Enhance the Sustainability of Forage-Based Beef Systems</t>
  </si>
  <si>
    <t>Pavlowsky, Robert</t>
  </si>
  <si>
    <t>AGR</t>
  </si>
  <si>
    <t>Quarter 2 B Accounts</t>
  </si>
  <si>
    <t>Ray, Jason</t>
  </si>
  <si>
    <t>Johnson, Janelle</t>
  </si>
  <si>
    <t>Sakidja, Ridwan</t>
  </si>
  <si>
    <t>Kellum, Mary</t>
  </si>
  <si>
    <t>Dogwiler, Toby</t>
  </si>
  <si>
    <t>B02156</t>
  </si>
  <si>
    <t>AGRI - Equine Judging Workshop</t>
  </si>
  <si>
    <t>Quarter 3 B Accounts</t>
  </si>
  <si>
    <t>Loge, Jana</t>
  </si>
  <si>
    <t>Collins, Christopher</t>
  </si>
  <si>
    <t>Investigating the Optimum Planting Date for Garlic in Southwest Missouri</t>
  </si>
  <si>
    <t>Missouri Department of Agriculture</t>
  </si>
  <si>
    <t>Einhellig, Frank</t>
  </si>
  <si>
    <t>Farris, Robin</t>
  </si>
  <si>
    <t>Quarter 4 B Accounts</t>
  </si>
  <si>
    <t>Ray, Jack</t>
  </si>
  <si>
    <t>Franklin, Keri</t>
  </si>
  <si>
    <t>Center for Grapevine Biotechnology</t>
  </si>
  <si>
    <t>Greene, Janice</t>
  </si>
  <si>
    <t>Foster, Lyle</t>
  </si>
  <si>
    <t>Hallgren, Deanna</t>
  </si>
  <si>
    <t>Engler, Karen</t>
  </si>
  <si>
    <t>Qiu, Wenping</t>
  </si>
  <si>
    <t>FY2018 NCPN Missouri State Univ.  The Midwest Center</t>
  </si>
  <si>
    <t>CGB</t>
  </si>
  <si>
    <t>Garrad, Richard</t>
  </si>
  <si>
    <t>Study on epidemics and transmission of Grapevine vein clearing virus in Missouri vineyards</t>
  </si>
  <si>
    <t>Missouri Wine Marketing and Research Council</t>
  </si>
  <si>
    <t>Hensley, Ronald</t>
  </si>
  <si>
    <t>Hwang, Chin-Feng</t>
  </si>
  <si>
    <t>Mid-America Viticulture &amp; Enology Center</t>
  </si>
  <si>
    <t>Jahnke, Tamera</t>
  </si>
  <si>
    <t>VitisGen2:  Application of Next Generation Technologies to Accelerate Grapevine Cultivar Development</t>
  </si>
  <si>
    <t>MVEC</t>
  </si>
  <si>
    <t>Cornell University</t>
  </si>
  <si>
    <t>Norgren, Michelle</t>
  </si>
  <si>
    <t>B02581</t>
  </si>
  <si>
    <t>MVEC-VESTA Program Income</t>
  </si>
  <si>
    <t>Grbac, Kris</t>
  </si>
  <si>
    <t>Optimization of Chambourcin Grape Breeding Using Molecular Genetic Approaches</t>
  </si>
  <si>
    <t>Missouri Grape and Wine Board</t>
  </si>
  <si>
    <t>Curators for the University of Missouri</t>
  </si>
  <si>
    <t>Kunkel, Allen</t>
  </si>
  <si>
    <t>Herr, Melissa</t>
  </si>
  <si>
    <t>Lancaster, Dennis</t>
  </si>
  <si>
    <t>Madden, Bronwen</t>
  </si>
  <si>
    <t>Jenson, Brandon</t>
  </si>
  <si>
    <t>Gieselman-Holthaus, Tracie</t>
  </si>
  <si>
    <t>Mathis, S Alicia</t>
  </si>
  <si>
    <t>Hart, James</t>
  </si>
  <si>
    <t>Meinert, David</t>
  </si>
  <si>
    <t>Knight, Rachel</t>
  </si>
  <si>
    <t>College of Arts &amp; Letters</t>
  </si>
  <si>
    <t>Mickus, Kevin</t>
  </si>
  <si>
    <t>Knapp, Timothy</t>
  </si>
  <si>
    <t>Mayanovic, Robert</t>
  </si>
  <si>
    <t>iELT - Ozarks Project</t>
  </si>
  <si>
    <t>ENG</t>
  </si>
  <si>
    <t>COAL</t>
  </si>
  <si>
    <t>US Department of Education</t>
  </si>
  <si>
    <t>B02715</t>
  </si>
  <si>
    <t>MUS-Music ED Workshops</t>
  </si>
  <si>
    <t>MUS</t>
  </si>
  <si>
    <t>Mirza, Babur</t>
  </si>
  <si>
    <t>Lehman, Timothy</t>
  </si>
  <si>
    <t>2019 Missouri Fine Arts Academy</t>
  </si>
  <si>
    <t>COM</t>
  </si>
  <si>
    <t>Missouri Department of Elementary and Secondary Education</t>
  </si>
  <si>
    <t>Michelfelder, Gary</t>
  </si>
  <si>
    <t>B02361</t>
  </si>
  <si>
    <t>Missouri Fine Arts Academy</t>
  </si>
  <si>
    <t>MFAA</t>
  </si>
  <si>
    <t>Jones, Lauren</t>
  </si>
  <si>
    <t>Lupfer, Christopher</t>
  </si>
  <si>
    <t>Center for Dispute Resolution</t>
  </si>
  <si>
    <t>Robison, Jane</t>
  </si>
  <si>
    <t>Obafemi-Ajayi, Tayo</t>
  </si>
  <si>
    <t>B02016</t>
  </si>
  <si>
    <t>CDR</t>
  </si>
  <si>
    <t>Satterfield, James</t>
  </si>
  <si>
    <t>Masterson, Julie</t>
  </si>
  <si>
    <t>Sellers, Marie</t>
  </si>
  <si>
    <t>Stewart, Rabekah</t>
  </si>
  <si>
    <t>Witkowski, Colette</t>
  </si>
  <si>
    <t>Ligon, Day</t>
  </si>
  <si>
    <t>Center for Writing in College, Career, &amp; Community</t>
  </si>
  <si>
    <t>Smith, Brenda</t>
  </si>
  <si>
    <t>Oswalt, Jill</t>
  </si>
  <si>
    <t>B02545</t>
  </si>
  <si>
    <t>CWCCC</t>
  </si>
  <si>
    <t>Wittorff-Sandgren, Dorothy</t>
  </si>
  <si>
    <t>Wright, Joan</t>
  </si>
  <si>
    <t>College of Business</t>
  </si>
  <si>
    <t>Riggs, Trisha</t>
  </si>
  <si>
    <t>Patel, Rishi</t>
  </si>
  <si>
    <t>China EMBA Cohort 38</t>
  </si>
  <si>
    <t>COB</t>
  </si>
  <si>
    <t>International Management Education Center</t>
  </si>
  <si>
    <t>International</t>
  </si>
  <si>
    <t>China EMBA Cohort 39</t>
  </si>
  <si>
    <t>Pearson, Belinda</t>
  </si>
  <si>
    <t>China EMBA Cohort 40</t>
  </si>
  <si>
    <t>Center for Project Innovation &amp; Management</t>
  </si>
  <si>
    <t>Wiley, Tammy</t>
  </si>
  <si>
    <t>Patterson, Jill</t>
  </si>
  <si>
    <t>College of Education</t>
  </si>
  <si>
    <t xml:space="preserve">Tomasi, Thomas </t>
  </si>
  <si>
    <t>P02002</t>
  </si>
  <si>
    <t>ACCESS Workshop &amp; Training</t>
  </si>
  <si>
    <t>ACCESS</t>
  </si>
  <si>
    <t>COE</t>
  </si>
  <si>
    <t>B02434</t>
  </si>
  <si>
    <t>Cooperative Doctorate Program</t>
  </si>
  <si>
    <t>CLSE</t>
  </si>
  <si>
    <t>B02078</t>
  </si>
  <si>
    <t>Counseling Practicum Clinic</t>
  </si>
  <si>
    <t>CPC</t>
  </si>
  <si>
    <t>B02066</t>
  </si>
  <si>
    <t>Child Development Center</t>
  </si>
  <si>
    <t>CDC</t>
  </si>
  <si>
    <t xml:space="preserve">COE </t>
  </si>
  <si>
    <t>Stapleton, Stephen</t>
  </si>
  <si>
    <t>Thompson, Dustin</t>
  </si>
  <si>
    <t>Reed, Michael</t>
  </si>
  <si>
    <t>White, Letitia</t>
  </si>
  <si>
    <t>Skibiski, Jeanie</t>
  </si>
  <si>
    <t>Rongali, Sharath</t>
  </si>
  <si>
    <t>Blindness/Low Vision Tuition Grant</t>
  </si>
  <si>
    <t>Rugutt, Joseph</t>
  </si>
  <si>
    <t>Schneider, Scott</t>
  </si>
  <si>
    <t>Agency for Teaching, Leading and Learning</t>
  </si>
  <si>
    <t>Pathway for Teacher Externship</t>
  </si>
  <si>
    <t>ATLL</t>
  </si>
  <si>
    <t>Southwest Regional Professional Development Center Consolidated Contract</t>
  </si>
  <si>
    <t>B02548</t>
  </si>
  <si>
    <t>ATTL - Agency for Teaching Leading &amp; Learning</t>
  </si>
  <si>
    <t>Institute for Play Therapy</t>
  </si>
  <si>
    <t>Institute for School Improvement</t>
  </si>
  <si>
    <t>College of Health &amp; Human Services</t>
  </si>
  <si>
    <t>Physician Assistant Alcohol Education and SBIRT Training Program in Missouri</t>
  </si>
  <si>
    <t>PAS</t>
  </si>
  <si>
    <t>CHHS</t>
  </si>
  <si>
    <t>Substance Abuse and Mental Health Services Administration</t>
  </si>
  <si>
    <t>Graduate Assistantship Funding</t>
  </si>
  <si>
    <t>SMAT</t>
  </si>
  <si>
    <t>Drury University</t>
  </si>
  <si>
    <t>Mercy Graduate Assistantship Funding</t>
  </si>
  <si>
    <t>Mercy Sports Medicine</t>
  </si>
  <si>
    <t>Business</t>
  </si>
  <si>
    <t>Aedes Survey to Assess Risk of Zika Virus</t>
  </si>
  <si>
    <t>MPH</t>
  </si>
  <si>
    <t>US Department of Health and Human Services</t>
  </si>
  <si>
    <t>Missouri Department of Health and Senior Services</t>
  </si>
  <si>
    <t xml:space="preserve">Missouri Mentoring Partnership </t>
  </si>
  <si>
    <t>SWK</t>
  </si>
  <si>
    <t>Missouri Department of Social Services</t>
  </si>
  <si>
    <t>B02430</t>
  </si>
  <si>
    <t>BMS - Metabolic Cart Lab</t>
  </si>
  <si>
    <t>BMS</t>
  </si>
  <si>
    <t>B02119</t>
  </si>
  <si>
    <t>Project Success</t>
  </si>
  <si>
    <t>PS</t>
  </si>
  <si>
    <t>B02116</t>
  </si>
  <si>
    <t>Physical Therapy Clinic</t>
  </si>
  <si>
    <t>PTC</t>
  </si>
  <si>
    <t>Assessment of Heliopatch</t>
  </si>
  <si>
    <t>Human Half-Cell, Inc.</t>
  </si>
  <si>
    <t>B02112</t>
  </si>
  <si>
    <t>Speech, Language, Hearing Center</t>
  </si>
  <si>
    <t>SLHC</t>
  </si>
  <si>
    <t>Secondary School and College Setting Athletic Trainer Knowledge and Use of the Vestibulr Ocular Motor Screen (VOMS) Tool</t>
  </si>
  <si>
    <t>Mid-America Athletic Trainers' Association</t>
  </si>
  <si>
    <t>2019 Nursing Education Incentive Program</t>
  </si>
  <si>
    <t>Missouri State Board of Nursing</t>
  </si>
  <si>
    <t>DESE Scholarship Grant for EDHH</t>
  </si>
  <si>
    <t>CSD</t>
  </si>
  <si>
    <t>Universal Newborn Hearing Screening-Reducing Loss to Follow-Up</t>
  </si>
  <si>
    <t>NUR</t>
  </si>
  <si>
    <t>Nurse Anesthetist Traineeship (NAT) Program</t>
  </si>
  <si>
    <t>ANES</t>
  </si>
  <si>
    <t>Health Resources and Services Administration</t>
  </si>
  <si>
    <t>MSU DESE Cochlear Implant Consultation</t>
  </si>
  <si>
    <t>Universal Newborn Hearing Screening-Audiology Consultant</t>
  </si>
  <si>
    <t>Sound Field Amplifier for Deaf and Hard-of-Hearing Preschool</t>
  </si>
  <si>
    <t>Community Foundation of the Ozarks</t>
  </si>
  <si>
    <t>Non-Profit</t>
  </si>
  <si>
    <t>Equipment</t>
  </si>
  <si>
    <t>Entomologic Surveillance to Identify Areas of Changing Vector-Borne Disease Risk</t>
  </si>
  <si>
    <t>Burrell Research and Practice Traineeship</t>
  </si>
  <si>
    <t>PSY</t>
  </si>
  <si>
    <t>Burrell Behavioral Health</t>
  </si>
  <si>
    <t>Center for Research &amp; Service</t>
  </si>
  <si>
    <t>College of Humanities &amp; Public Affairs</t>
  </si>
  <si>
    <t>Center for Archaeological Research</t>
  </si>
  <si>
    <t>Route 61, Lincoln County Improvements</t>
  </si>
  <si>
    <t>CAR</t>
  </si>
  <si>
    <t>CHPA</t>
  </si>
  <si>
    <t>Missouri Highways and Transportation Commission</t>
  </si>
  <si>
    <t>Running Water Levee Archaeological Survey, Pocahontas, Randolph County, Arkansas</t>
  </si>
  <si>
    <t>US Army Corp of Engineers</t>
  </si>
  <si>
    <t>New South Associates, Inc.</t>
  </si>
  <si>
    <t>Phase I Archaeological Survey of selected Areas in Fort Leonard Wood</t>
  </si>
  <si>
    <t>B02122</t>
  </si>
  <si>
    <t>Center for Archeological Research</t>
  </si>
  <si>
    <t>Bois Brule Survey</t>
  </si>
  <si>
    <t>Chestnut Expressway Detention</t>
  </si>
  <si>
    <t>City of Springfield</t>
  </si>
  <si>
    <t>City/County</t>
  </si>
  <si>
    <t>HDR Engineering, Inc.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</si>
  <si>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</si>
  <si>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</si>
  <si>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</si>
  <si>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</si>
  <si>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Distributional Survey of Ozark Pyrg and Arkansas Mudalia in Missouri</t>
  </si>
  <si>
    <t>BIO</t>
  </si>
  <si>
    <t>CNAS</t>
  </si>
  <si>
    <t>Basic Research</t>
  </si>
  <si>
    <t>Collaborative Research of Data Elements: Developing On-Demand Service Module for Mining Geophysical Properties of Sea Ice from High Spatial Resolution Imagery</t>
  </si>
  <si>
    <t>GGP</t>
  </si>
  <si>
    <t>National Science Foundation</t>
  </si>
  <si>
    <t>Collaborative Research: Development of Atomically Thin Tunnel Barriers for High Performance Tunnel Junctions</t>
  </si>
  <si>
    <t>PAMS</t>
  </si>
  <si>
    <t>University of Kansas Center for Research Inc.</t>
  </si>
  <si>
    <t>Developing Methods for Laboratory Culture of Diverse Species of Freshwater Mussels</t>
  </si>
  <si>
    <t>US Geological Survey</t>
  </si>
  <si>
    <t>Mussel Habitat Survey and Assessment at Fort Leonard Wood, Missouri</t>
  </si>
  <si>
    <t>Partnership to conduct vital signs monitoring of natural resources in 15 NPS units</t>
  </si>
  <si>
    <t>National Park Service</t>
  </si>
  <si>
    <t>B02147</t>
  </si>
  <si>
    <t>Biology - Research Materials Sales</t>
  </si>
  <si>
    <t>Pearson Creek Bacteria Source Tracking Assessment</t>
  </si>
  <si>
    <t>Greene County</t>
  </si>
  <si>
    <t>B02377</t>
  </si>
  <si>
    <t>CNAS - Other Income</t>
  </si>
  <si>
    <t>Bhutan and Oman Gravity Collection</t>
  </si>
  <si>
    <t>National Geospatial-Intelligence Agency</t>
  </si>
  <si>
    <t>Louis Stokes Alliances for Minority Participation (LSAMP)</t>
  </si>
  <si>
    <t>CS</t>
  </si>
  <si>
    <t>Harris-Stowe State University</t>
  </si>
  <si>
    <t>Petrologic Imaging of an Active Pluton in the Andean Central Volcanic Zone</t>
  </si>
  <si>
    <t>National Aeronautics and Space Administration</t>
  </si>
  <si>
    <t>Investigations of Actinide-Water Interactions in High P-T Environments</t>
  </si>
  <si>
    <t>US Department of Energy</t>
  </si>
  <si>
    <t>Triad National Security, LLC</t>
  </si>
  <si>
    <t>Propagation for augmentation of Arkansas Fatmucket Mussel</t>
  </si>
  <si>
    <t>US Fish &amp; Wildlife Service</t>
  </si>
  <si>
    <t>Arkansas State Game and Fish Commission</t>
  </si>
  <si>
    <t>Interspecific Immune Function Differences and Their Relationship to WNS Susceptibility</t>
  </si>
  <si>
    <t>ROA supplement:  Role of the hyporheic zone in primary succession of stream ecosystems on Mt. St. Helens</t>
  </si>
  <si>
    <t>Evergreen State College</t>
  </si>
  <si>
    <t>Geologic Map and stratigraphy of rocks from the Bearwallow Mountain quadrangle, New Mexico</t>
  </si>
  <si>
    <t>Pilot study and monitoring training for Central American River turtle (Dermatemys mawii) in the spanish Creek water systems</t>
  </si>
  <si>
    <t>Protected Areas Conservation Trust</t>
  </si>
  <si>
    <t>Collaborative Research:  RUI: Controlling Arylene Ethynylene Structure and Function in Solution and the Solid State</t>
  </si>
  <si>
    <t>CHEM</t>
  </si>
  <si>
    <t>Freshwater bioremediation using New Zealand native freshwater mussels</t>
  </si>
  <si>
    <t>National Institutie of Water and Atmospheric Research Limited</t>
  </si>
  <si>
    <t>Traumatic brain injury (TBI) statistical and unsupervised learning analysis of FITBIR data</t>
  </si>
  <si>
    <t>CEP</t>
  </si>
  <si>
    <t>Leonard Wood Institute</t>
  </si>
  <si>
    <t>Missouri Space Grant Consortium</t>
  </si>
  <si>
    <t>Bull Shoals Field Station</t>
  </si>
  <si>
    <t>B02413</t>
  </si>
  <si>
    <t>BSFS</t>
  </si>
  <si>
    <t>Center for Resource Planning &amp; Management</t>
  </si>
  <si>
    <t>SMCOG FY19 Regional Transportation Planning Program</t>
  </si>
  <si>
    <t>CRPM</t>
  </si>
  <si>
    <t>US Department of Transportation</t>
  </si>
  <si>
    <t>Missouri Department of Transportation</t>
  </si>
  <si>
    <t>CDBG Unmet Needs Disaster Recovery Assessment Agreement</t>
  </si>
  <si>
    <t>US Department of Housing and Urban Development</t>
  </si>
  <si>
    <t>Missouri Department of Economic Development</t>
  </si>
  <si>
    <t>B02144</t>
  </si>
  <si>
    <t>FY 2018 Homeland Security Grant Program</t>
  </si>
  <si>
    <t>US Department of Homeland Security</t>
  </si>
  <si>
    <t>Missouri Office of Homeland Security</t>
  </si>
  <si>
    <t>Monett flood Buyout CDBG Administrative Services Agreement</t>
  </si>
  <si>
    <t>City of Monett</t>
  </si>
  <si>
    <t>Monett Flood Buyout SEMA Administrative Services Agreement</t>
  </si>
  <si>
    <t>Federal Emergency Management Agency</t>
  </si>
  <si>
    <t>Bull Creek flood buyout SEMA administrative services agreement</t>
  </si>
  <si>
    <t>Village of Bull Creek</t>
  </si>
  <si>
    <t>Bull Creek flood buyout CDBG administrative services agreement</t>
  </si>
  <si>
    <t>2020 Webster County Multi-Jurisdictional Hazard Mitigation Plan Update</t>
  </si>
  <si>
    <t>State Emergency Management Agency</t>
  </si>
  <si>
    <t>Annual State Office of Administration Grant to SMCOG</t>
  </si>
  <si>
    <t>Missouri Office of Adminstration</t>
  </si>
  <si>
    <t>MACOG Disaster Recovery Grant - Hwy 60/Webster County Study</t>
  </si>
  <si>
    <t>Missouri Association of Councils of Government</t>
  </si>
  <si>
    <t>2020 Christian County Multi-Jurisdictional Hazard Mitigation Plan Update</t>
  </si>
  <si>
    <t>James River Non-Point Source Watershed Planning and Implementation</t>
  </si>
  <si>
    <t>US Environmental Protection Agency</t>
  </si>
  <si>
    <t>Missouri Department of Natural Resources</t>
  </si>
  <si>
    <t>B02747</t>
  </si>
  <si>
    <t>Ozark Environmental Water Research Institute</t>
  </si>
  <si>
    <t>Monitoring Assistant for Big River Remediation Site</t>
  </si>
  <si>
    <t>OEWRI</t>
  </si>
  <si>
    <t>Pearson Creek Monitoring Plan</t>
  </si>
  <si>
    <t>James River MS4 TMDL Monitoring Plan for Battlefield</t>
  </si>
  <si>
    <t>City of Battlefield</t>
  </si>
  <si>
    <t>Missouri Agricultural Watershed Assessment Project</t>
  </si>
  <si>
    <t>Jordan Creek Flow and Exfiltation Assessment</t>
  </si>
  <si>
    <t>Stormwater Sapling City of Nixa</t>
  </si>
  <si>
    <t>City of Nixa</t>
  </si>
  <si>
    <t>Soil, Watershed and Heritage Inventory and Monitoring</t>
  </si>
  <si>
    <t>US Forest Service</t>
  </si>
  <si>
    <t>Springfield MS4 TMDL Monitoring</t>
  </si>
  <si>
    <t>Bat Surveying and Assessment, Fort Leavenworth, KS</t>
  </si>
  <si>
    <t>Diversity &amp; Inclusion</t>
  </si>
  <si>
    <t>Facing Racism Scholarship Assistance</t>
  </si>
  <si>
    <t>DI</t>
  </si>
  <si>
    <t>Springfield-Greene County African-American Heritage Trail</t>
  </si>
  <si>
    <t>Graduate College</t>
  </si>
  <si>
    <t>B02741</t>
  </si>
  <si>
    <t>UDABOL - Graduate College</t>
  </si>
  <si>
    <t>GRAD</t>
  </si>
  <si>
    <t>B02673</t>
  </si>
  <si>
    <t>Professional Studies - Graduate</t>
  </si>
  <si>
    <t>Information Services</t>
  </si>
  <si>
    <t>Library</t>
  </si>
  <si>
    <t>Missouri State University Duane G Meyer Library Interdisciplinary Research Space</t>
  </si>
  <si>
    <t>LIB</t>
  </si>
  <si>
    <t>BNSF Railway Foundation</t>
  </si>
  <si>
    <t>Disaster Preparedness and Recovery Team</t>
  </si>
  <si>
    <t>Society of American Archivists</t>
  </si>
  <si>
    <t>President</t>
  </si>
  <si>
    <t>Implementation of Green Dot Violence Prevention Strategy</t>
  </si>
  <si>
    <t>PRES</t>
  </si>
  <si>
    <t>Provost</t>
  </si>
  <si>
    <t>B02681</t>
  </si>
  <si>
    <t>Bear Power</t>
  </si>
  <si>
    <t>PROV</t>
  </si>
  <si>
    <t>Bear POWER (Promoting Opportunities for Work, Education and Resilience)</t>
  </si>
  <si>
    <t>Stone County Developmental Disability Board</t>
  </si>
  <si>
    <t>E02193</t>
  </si>
  <si>
    <t>PROV - CE-GO LEAD</t>
  </si>
  <si>
    <t>B02466</t>
  </si>
  <si>
    <t>Outreach Service Account</t>
  </si>
  <si>
    <t>OUT</t>
  </si>
  <si>
    <t>Northwest Project</t>
  </si>
  <si>
    <t>Project Access</t>
  </si>
  <si>
    <t>Ozarks Public Health Institute</t>
  </si>
  <si>
    <t>OPHI</t>
  </si>
  <si>
    <t>Tobacco Cessation Services Database</t>
  </si>
  <si>
    <t>OPHI-MPHA Fiscal Agent</t>
  </si>
  <si>
    <t>Missouri Foundation for Health</t>
  </si>
  <si>
    <t>B02506</t>
  </si>
  <si>
    <t>OPHI - Consultant Services</t>
  </si>
  <si>
    <t>Southwest Missorui Area Health Education Center</t>
  </si>
  <si>
    <t>19015B</t>
  </si>
  <si>
    <t>ATSU - AHEC Service Agreement</t>
  </si>
  <si>
    <t>AHEC</t>
  </si>
  <si>
    <t>A.T. Still University</t>
  </si>
  <si>
    <t>B02386</t>
  </si>
  <si>
    <t>AHEC - Student Placement</t>
  </si>
  <si>
    <t>MAHEC 2017-2022:  A Statewide Network for Interprofessional Health Care Workforce Development and Practice transformation in Rural and Underserved Missouri</t>
  </si>
  <si>
    <t>AT Still University</t>
  </si>
  <si>
    <t>P02007</t>
  </si>
  <si>
    <t>State Support for Missouri Area Health Education Centers Network</t>
  </si>
  <si>
    <t>Geriatrics Workforce Enhancement Program</t>
  </si>
  <si>
    <t>Research &amp; Economic Development</t>
  </si>
  <si>
    <t>Building Leadership For Change Through School Immersion - Cohort 2</t>
  </si>
  <si>
    <t>ELI</t>
  </si>
  <si>
    <t>VPRED</t>
  </si>
  <si>
    <t>Kingdom of Saudi Arabia</t>
  </si>
  <si>
    <t>B02446</t>
  </si>
  <si>
    <t>ELI Language &amp; Culture Programs</t>
  </si>
  <si>
    <t>B02448</t>
  </si>
  <si>
    <t>ELI Undergrad Program</t>
  </si>
  <si>
    <t>B02477</t>
  </si>
  <si>
    <t>ELI Teacher Training Programs</t>
  </si>
  <si>
    <t>E02177</t>
  </si>
  <si>
    <t>VPRED - IP-ELI English for Academic Purpose</t>
  </si>
  <si>
    <t>E02326</t>
  </si>
  <si>
    <t>VPRED - IP-Foreign Language Institute</t>
  </si>
  <si>
    <t>IP</t>
  </si>
  <si>
    <t>B02040</t>
  </si>
  <si>
    <t>Management Development Institute</t>
  </si>
  <si>
    <t>MDI</t>
  </si>
  <si>
    <t>2019 Television Community Service KOZK-TV</t>
  </si>
  <si>
    <t>BRD SVC</t>
  </si>
  <si>
    <t>Corporation for Public Broadcasting</t>
  </si>
  <si>
    <t>2019 Radio Community Service KSMU-FM</t>
  </si>
  <si>
    <t>2018-2019 Missouri Public Broadcasing Corporation Special Fund KSMU-FM</t>
  </si>
  <si>
    <t>Missouri Public Broadcasting Corporation</t>
  </si>
  <si>
    <t>Missouri Arts Council</t>
  </si>
  <si>
    <t>2018-2019 Missouri Public Broadcasing Corporation Special Fund KZOK-TV</t>
  </si>
  <si>
    <t>eFactory MOBEC grant</t>
  </si>
  <si>
    <t>eFAC</t>
  </si>
  <si>
    <t>Missouri Technology Corporation</t>
  </si>
  <si>
    <t>MO DESE CTE Base Performance Grant</t>
  </si>
  <si>
    <t>Center for Applied Science &amp; Engineering</t>
  </si>
  <si>
    <t>B02364</t>
  </si>
  <si>
    <t>CASE Service Agreements</t>
  </si>
  <si>
    <t>CASE</t>
  </si>
  <si>
    <t>Composite Preforms DCCBs and Flared Ducts</t>
  </si>
  <si>
    <t>Physical Sciences Inc.</t>
  </si>
  <si>
    <t>Printed Electronic Nano-Carbon-Based Devices and Systems to Improve</t>
  </si>
  <si>
    <t>Development Research</t>
  </si>
  <si>
    <t>Advancing Carbon Nanomaterials Based Device Manufacturing Through Life Cycle Analysis, Risk Analysis, and Mitigation</t>
  </si>
  <si>
    <t>Department of the Army</t>
  </si>
  <si>
    <t>Center for Biomedical &amp; Life Sciences</t>
  </si>
  <si>
    <t>Understanding Role of CGRP, GABA, and 5-HT in Upper Spinal Cord in Response to nVNS</t>
  </si>
  <si>
    <t>CBLS</t>
  </si>
  <si>
    <t>electroCore LLC</t>
  </si>
  <si>
    <t>Optimization &amp; Provision Cannabidiol Lotion &amp; Potential Cosmetic Products</t>
  </si>
  <si>
    <t>CBD Sciences Group, LLC</t>
  </si>
  <si>
    <t>Investigation of Risk Factors for Development of TMJD Pathology</t>
  </si>
  <si>
    <t>National Institutes of Health</t>
  </si>
  <si>
    <t>19057B</t>
  </si>
  <si>
    <t>Towards a Better Understanding of Beneficial Effects of CGRP mAbs in a Clinically Relevant Model of Temporomandibular Disorder</t>
  </si>
  <si>
    <t>TEVA Branded Pharmaceutical Products R&amp;D, Inc.</t>
  </si>
  <si>
    <t>B02317</t>
  </si>
  <si>
    <t>CBLS - Service Agreements</t>
  </si>
  <si>
    <t>Determining Sumatriptan Mechanism of Action in Episodic Migraine Models:  Different that nVNS?</t>
  </si>
  <si>
    <t>Optimization and Provision of Various Potential Products</t>
  </si>
  <si>
    <t>International Leadership &amp; Training Center</t>
  </si>
  <si>
    <t>B02505</t>
  </si>
  <si>
    <t>ILTC</t>
  </si>
  <si>
    <t>Jordan Valley Innovation Center</t>
  </si>
  <si>
    <t>E02040</t>
  </si>
  <si>
    <t>VPRED - JVIC Affiliation Fund</t>
  </si>
  <si>
    <t>JVIC</t>
  </si>
  <si>
    <t>E02041</t>
  </si>
  <si>
    <t>VPRED - JVIC Rental Fund</t>
  </si>
  <si>
    <t>E02324</t>
  </si>
  <si>
    <t>VPRED - E-Factory Rental</t>
  </si>
  <si>
    <t>FY 2019 Innovation Center Contract</t>
  </si>
  <si>
    <t>Small Business Development &amp; Techonology Center</t>
  </si>
  <si>
    <t>Memorandum of Understanding for Regional SBTDC Graduate Assistant</t>
  </si>
  <si>
    <t>SBTDC</t>
  </si>
  <si>
    <t>SBTDC - Small Business Counselor</t>
  </si>
  <si>
    <t>P02005</t>
  </si>
  <si>
    <t>SBTDC Workshops Program Income</t>
  </si>
  <si>
    <t>Small Business Development Centers</t>
  </si>
  <si>
    <t>US Small Business Administration</t>
  </si>
  <si>
    <t>Student Affairs</t>
  </si>
  <si>
    <t>TRIO Student Support Services Program - Springfield Campus</t>
  </si>
  <si>
    <t>TRIO</t>
  </si>
  <si>
    <t>SA</t>
  </si>
  <si>
    <t>Missouri State University TRIO Upward Bound Program</t>
  </si>
  <si>
    <t>Regional Demonstration Center</t>
  </si>
  <si>
    <t>DRC</t>
  </si>
  <si>
    <t>Missouri Assistive Technology</t>
  </si>
  <si>
    <t>West Plains</t>
  </si>
  <si>
    <t>Perkins Postsecondary Grant</t>
  </si>
  <si>
    <t>DEV</t>
  </si>
  <si>
    <t>WP</t>
  </si>
  <si>
    <t>Mineral Area College</t>
  </si>
  <si>
    <t>TRIO Student Support Services Program - West Plains Campus</t>
  </si>
  <si>
    <t>Tree resource Improvement and Maintenance (TRIM) Grant</t>
  </si>
  <si>
    <t>Facilities &amp; Infrastructure</t>
  </si>
  <si>
    <t>Creater Ozarks Fostering Adult Retraining and Recertification (GOFARR)</t>
  </si>
  <si>
    <t>Missouri Division of Workforce Development</t>
  </si>
  <si>
    <t>South Central Workforce Investment Board</t>
  </si>
  <si>
    <t>P92006</t>
  </si>
  <si>
    <t>WP SBTDC Program Income</t>
  </si>
  <si>
    <t>Child Care Access Means Parents in School</t>
  </si>
  <si>
    <t>Adult Education &amp; Literacy Grant</t>
  </si>
  <si>
    <t>Peer Counseling Pilot Program</t>
  </si>
  <si>
    <t>Missouri Department of Higher Education</t>
  </si>
  <si>
    <t>Worker 4.0:  Preparing Students for Today's Technician Careers</t>
  </si>
  <si>
    <t>MRI:  Acquisition of a 90 MHz NMR Spectrometer for Initiating a Bioinspired Undergraduate Student Achievers in Research (USTAR) in a Two-Year College</t>
  </si>
  <si>
    <t>WP Amphitheater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</si>
</sst>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  <numFmt numFmtId="167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 tint="-4.9989318521683403E-2"/>
      <name val="Calibri Light"/>
      <family val="1"/>
      <scheme val="major"/>
    </font>
    <font>
      <b/>
      <sz val="20"/>
      <color theme="0" tint="-4.9989318521683403E-2"/>
      <name val="Calibri Light"/>
      <family val="1"/>
      <scheme val="major"/>
    </font>
    <font>
      <b/>
      <sz val="16"/>
      <color theme="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9AB98"/>
        <bgColor indexed="64"/>
      </patternFill>
    </fill>
    <fill>
      <patternFill patternType="solid">
        <fgColor rgb="FFFFEEB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horizontal="right" vertical="center"/>
    </xf>
    <xf numFmtId="49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49" fontId="5" fillId="4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165" fontId="5" fillId="4" borderId="0" xfId="1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left" vertical="center" wrapText="1"/>
    </xf>
    <xf numFmtId="42" fontId="0" fillId="0" borderId="1" xfId="0" applyNumberForma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65" fontId="4" fillId="3" borderId="0" xfId="1" applyNumberFormat="1" applyFont="1" applyFill="1" applyBorder="1" applyAlignment="1">
      <alignment horizontal="right" vertical="center"/>
    </xf>
    <xf numFmtId="164" fontId="5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165" fontId="5" fillId="4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5" fontId="6" fillId="5" borderId="2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 wrapText="1"/>
    </xf>
    <xf numFmtId="42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7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right" vertical="center"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8%20Data\FY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Users\Marina\AppData\Local\Temp\F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</row>
        <row r="5">
          <cell r="A5" t="str">
            <v>Ackerson, Amy</v>
          </cell>
        </row>
        <row r="6">
          <cell r="A6" t="str">
            <v>Adamson, Reesha</v>
          </cell>
        </row>
        <row r="7">
          <cell r="A7" t="str">
            <v>Ailor, Shannon</v>
          </cell>
        </row>
        <row r="8">
          <cell r="A8" t="str">
            <v>Albaugh, Rickey</v>
          </cell>
        </row>
        <row r="9">
          <cell r="A9" t="str">
            <v>Allen, Natalie</v>
          </cell>
        </row>
        <row r="10">
          <cell r="A10" t="str">
            <v>Alsup, Jennifer</v>
          </cell>
        </row>
        <row r="11">
          <cell r="A11" t="str">
            <v>Alsup-Egbers, Clydette</v>
          </cell>
        </row>
        <row r="12">
          <cell r="A12" t="str">
            <v>Amidon, Ethan</v>
          </cell>
        </row>
        <row r="13">
          <cell r="A13" t="str">
            <v>Anderson, Rayanna</v>
          </cell>
        </row>
        <row r="14">
          <cell r="A14" t="str">
            <v>Appel, Colleen</v>
          </cell>
        </row>
        <row r="15">
          <cell r="A15" t="str">
            <v>Arthaud, Tamara</v>
          </cell>
        </row>
        <row r="16">
          <cell r="A16" t="str">
            <v>Baker, Anne</v>
          </cell>
        </row>
        <row r="17">
          <cell r="A17" t="str">
            <v>Baldwin, Julie</v>
          </cell>
        </row>
        <row r="18">
          <cell r="A18" t="str">
            <v>Baran, Andrzej</v>
          </cell>
        </row>
        <row r="19">
          <cell r="A19" t="str">
            <v>Barnes, Ruth</v>
          </cell>
        </row>
        <row r="20">
          <cell r="A20" t="str">
            <v>Barnhart, M Chris</v>
          </cell>
        </row>
        <row r="21">
          <cell r="A21" t="str">
            <v>Barton, Sheila</v>
          </cell>
        </row>
        <row r="22">
          <cell r="A22" t="str">
            <v>Bassham, Donna</v>
          </cell>
        </row>
        <row r="23">
          <cell r="A23" t="str">
            <v>Bauman, Isabelle</v>
          </cell>
        </row>
        <row r="24">
          <cell r="A24" t="str">
            <v>Beckham, Tracy</v>
          </cell>
        </row>
        <row r="25">
          <cell r="A25" t="str">
            <v>Beckman, Daniel</v>
          </cell>
        </row>
        <row r="26">
          <cell r="A26" t="str">
            <v>Behzadan, Amir</v>
          </cell>
        </row>
        <row r="27">
          <cell r="A27" t="str">
            <v>Bennett, Drew</v>
          </cell>
        </row>
        <row r="28">
          <cell r="A28" t="str">
            <v>Bennett, Evan</v>
          </cell>
        </row>
        <row r="29">
          <cell r="A29" t="str">
            <v>Berg, Susan</v>
          </cell>
        </row>
        <row r="30">
          <cell r="A30" t="str">
            <v>Berkwitz, Stephen</v>
          </cell>
        </row>
        <row r="31">
          <cell r="A31" t="str">
            <v>Berquist, Charlene</v>
          </cell>
        </row>
        <row r="32">
          <cell r="A32" t="str">
            <v>Besara, Rachel</v>
          </cell>
        </row>
        <row r="33">
          <cell r="A33" t="str">
            <v>Bhattacharyya, Gautam</v>
          </cell>
        </row>
        <row r="34">
          <cell r="A34" t="str">
            <v>Biagioni, Richard</v>
          </cell>
        </row>
        <row r="35">
          <cell r="A35" t="str">
            <v>Biswas, Mahua</v>
          </cell>
        </row>
        <row r="36">
          <cell r="A36" t="str">
            <v>Black, Alice</v>
          </cell>
        </row>
        <row r="37">
          <cell r="A37" t="str">
            <v>Blackwood, Randall</v>
          </cell>
        </row>
        <row r="38">
          <cell r="A38" t="str">
            <v>Blansit, Amy</v>
          </cell>
        </row>
        <row r="39">
          <cell r="A39" t="str">
            <v>Boaz, Keith</v>
          </cell>
        </row>
        <row r="40">
          <cell r="A40" t="str">
            <v>Bodenhausen, Brad</v>
          </cell>
        </row>
        <row r="41">
          <cell r="A41" t="str">
            <v>Bosch, Eric</v>
          </cell>
        </row>
        <row r="42">
          <cell r="A42" t="str">
            <v>Bowles, Elizabeth</v>
          </cell>
        </row>
        <row r="43">
          <cell r="A43" t="str">
            <v>Boys, Cathy P</v>
          </cell>
        </row>
        <row r="44">
          <cell r="A44" t="str">
            <v>Branton, Michelle</v>
          </cell>
        </row>
        <row r="45">
          <cell r="A45" t="str">
            <v>Bray, William</v>
          </cell>
        </row>
        <row r="46">
          <cell r="A46" t="str">
            <v>Breault, Rick</v>
          </cell>
        </row>
        <row r="47">
          <cell r="A47" t="str">
            <v>Brewington, Cody</v>
          </cell>
        </row>
        <row r="48">
          <cell r="A48" t="str">
            <v>Brock, Russell</v>
          </cell>
        </row>
        <row r="49">
          <cell r="A49" t="str">
            <v>Brodeur, Amanda</v>
          </cell>
        </row>
        <row r="50">
          <cell r="A50" t="str">
            <v>Buchanan, Erin</v>
          </cell>
        </row>
        <row r="51">
          <cell r="A51" t="str">
            <v>Burton, Michael</v>
          </cell>
        </row>
        <row r="52">
          <cell r="A52" t="str">
            <v>Busdieker-Jesse, Nichole</v>
          </cell>
        </row>
        <row r="53">
          <cell r="A53" t="str">
            <v>Calfano, Brian</v>
          </cell>
        </row>
        <row r="54">
          <cell r="A54" t="str">
            <v>Camp, Susan</v>
          </cell>
        </row>
        <row r="55">
          <cell r="A55" t="str">
            <v>Canales, Roberto</v>
          </cell>
        </row>
        <row r="56">
          <cell r="A56" t="str">
            <v>Capps, Steven</v>
          </cell>
        </row>
        <row r="57">
          <cell r="A57" t="str">
            <v>Carr, WD</v>
          </cell>
        </row>
        <row r="58">
          <cell r="A58" t="str">
            <v>Castrey, Raymond</v>
          </cell>
        </row>
        <row r="59">
          <cell r="A59" t="str">
            <v>Cemore Brigden, Joanna</v>
          </cell>
        </row>
        <row r="60">
          <cell r="A60" t="str">
            <v>Chen, Li-Ling</v>
          </cell>
        </row>
        <row r="61">
          <cell r="A61" t="str">
            <v>Chen, Qiang</v>
          </cell>
        </row>
        <row r="62">
          <cell r="A62" t="str">
            <v>Cheng, Yungchen</v>
          </cell>
        </row>
        <row r="63">
          <cell r="A63" t="str">
            <v>Claborn, David</v>
          </cell>
        </row>
        <row r="64">
          <cell r="A64" t="str">
            <v xml:space="preserve">Clark, Megan </v>
          </cell>
        </row>
        <row r="65">
          <cell r="A65" t="str">
            <v>Cleveland, Tracy</v>
          </cell>
        </row>
        <row r="66">
          <cell r="A66" t="str">
            <v>Cooper, Mark</v>
          </cell>
        </row>
        <row r="67">
          <cell r="A67" t="str">
            <v xml:space="preserve">Cormier, Bret </v>
          </cell>
        </row>
        <row r="68">
          <cell r="A68" t="str">
            <v>Cornelison, David</v>
          </cell>
        </row>
        <row r="69">
          <cell r="A69" t="str">
            <v>Cox, Erica</v>
          </cell>
        </row>
        <row r="70">
          <cell r="A70" t="str">
            <v>Cozort, Carol</v>
          </cell>
        </row>
        <row r="71">
          <cell r="A71" t="str">
            <v>Craig, Christopher</v>
          </cell>
        </row>
        <row r="72">
          <cell r="A72" t="str">
            <v>Cuebas, Dean</v>
          </cell>
        </row>
        <row r="73">
          <cell r="A73" t="str">
            <v>Cunningham, Denise</v>
          </cell>
        </row>
        <row r="74">
          <cell r="A74" t="str">
            <v>Curry, Matthew</v>
          </cell>
        </row>
        <row r="75">
          <cell r="A75" t="str">
            <v>Cutbirth, Suzanne</v>
          </cell>
        </row>
        <row r="76">
          <cell r="A76" t="str">
            <v>Daniel, Todd</v>
          </cell>
        </row>
        <row r="77">
          <cell r="A77" t="str">
            <v>Davis, Belinda</v>
          </cell>
        </row>
        <row r="78">
          <cell r="A78" t="str">
            <v>Day, Michele</v>
          </cell>
        </row>
        <row r="79">
          <cell r="A79" t="str">
            <v>Del Vecchio, Ronald</v>
          </cell>
        </row>
        <row r="80">
          <cell r="A80" t="str">
            <v>Delong, Robert</v>
          </cell>
        </row>
        <row r="81">
          <cell r="A81" t="str">
            <v>DeWitt, Thomas</v>
          </cell>
        </row>
        <row r="82">
          <cell r="A82" t="str">
            <v>Dey, Sonal</v>
          </cell>
        </row>
        <row r="83">
          <cell r="A83" t="str">
            <v>Dodge, Steven</v>
          </cell>
        </row>
        <row r="84">
          <cell r="A84" t="str">
            <v>Doering, Trisha</v>
          </cell>
        </row>
        <row r="85">
          <cell r="A85" t="str">
            <v>Dogwiler, Toby</v>
          </cell>
        </row>
        <row r="86">
          <cell r="A86" t="str">
            <v>Dollar, Susan</v>
          </cell>
        </row>
        <row r="87">
          <cell r="A87" t="str">
            <v>Dowdy, Marcia</v>
          </cell>
        </row>
        <row r="88">
          <cell r="A88" t="str">
            <v>Duitsman, Dalen</v>
          </cell>
        </row>
        <row r="89">
          <cell r="A89" t="str">
            <v>Durham, Paul</v>
          </cell>
        </row>
        <row r="90">
          <cell r="A90" t="str">
            <v>Echols, Leslie</v>
          </cell>
        </row>
        <row r="91">
          <cell r="A91" t="str">
            <v>Einhellig, Frank</v>
          </cell>
        </row>
        <row r="92">
          <cell r="A92" t="str">
            <v>Ekstam, Keith</v>
          </cell>
        </row>
        <row r="93">
          <cell r="A93" t="str">
            <v>Elliott, W Anson</v>
          </cell>
        </row>
        <row r="94">
          <cell r="A94" t="str">
            <v>Engler, Karen</v>
          </cell>
        </row>
        <row r="95">
          <cell r="A95" t="str">
            <v>English, Catherine</v>
          </cell>
        </row>
        <row r="96">
          <cell r="A96" t="str">
            <v>Evans, Kevin</v>
          </cell>
        </row>
        <row r="97">
          <cell r="A97" t="str">
            <v>Fallone, Melissa</v>
          </cell>
        </row>
        <row r="98">
          <cell r="A98" t="str">
            <v>Farris, Robin</v>
          </cell>
        </row>
        <row r="99">
          <cell r="A99" t="str">
            <v>Faucett, David</v>
          </cell>
        </row>
        <row r="100">
          <cell r="A100" t="str">
            <v>Feeney, Monika</v>
          </cell>
        </row>
        <row r="101">
          <cell r="A101" t="str">
            <v>Fichter, Kathryn</v>
          </cell>
        </row>
        <row r="102">
          <cell r="A102" t="str">
            <v>Finn, Debra</v>
          </cell>
        </row>
        <row r="103">
          <cell r="A103" t="str">
            <v>Flannery, Timothy</v>
          </cell>
        </row>
        <row r="104">
          <cell r="A104" t="str">
            <v>Foster, Lyle</v>
          </cell>
        </row>
        <row r="105">
          <cell r="A105" t="str">
            <v>Franklin, Keri</v>
          </cell>
        </row>
        <row r="106">
          <cell r="A106" t="str">
            <v>Franks, Claudia</v>
          </cell>
        </row>
        <row r="107">
          <cell r="A107" t="str">
            <v>Frederick, Teresa</v>
          </cell>
        </row>
        <row r="108">
          <cell r="A108" t="str">
            <v>Frodermann, Evan</v>
          </cell>
        </row>
        <row r="109">
          <cell r="A109" t="str">
            <v>Garland, Brett</v>
          </cell>
        </row>
        <row r="110">
          <cell r="A110" t="str">
            <v>Garrad, Richard</v>
          </cell>
        </row>
        <row r="111">
          <cell r="A111" t="str">
            <v>Gerasimchuk, Nikolay</v>
          </cell>
        </row>
        <row r="112">
          <cell r="A112" t="str">
            <v>Germann, Julie</v>
          </cell>
        </row>
        <row r="113">
          <cell r="A113" t="str">
            <v>Ghosh, Kartik</v>
          </cell>
        </row>
        <row r="114">
          <cell r="A114" t="str">
            <v>Giboney, Sharon</v>
          </cell>
        </row>
        <row r="115">
          <cell r="A115" t="str">
            <v>Gibson, Emily</v>
          </cell>
        </row>
        <row r="116">
          <cell r="A116" t="str">
            <v>Goddard, Patricia</v>
          </cell>
        </row>
        <row r="117">
          <cell r="A117" t="str">
            <v>Goerndt, Michael</v>
          </cell>
        </row>
        <row r="118">
          <cell r="A118" t="str">
            <v>Goodwin, David</v>
          </cell>
        </row>
        <row r="119">
          <cell r="A119" t="str">
            <v>Grbac, Kris</v>
          </cell>
        </row>
        <row r="120">
          <cell r="A120" t="str">
            <v>Greene, Brian</v>
          </cell>
        </row>
        <row r="121">
          <cell r="A121" t="str">
            <v>Greene, Janice</v>
          </cell>
        </row>
        <row r="122">
          <cell r="A122" t="str">
            <v>Gross, Tracy</v>
          </cell>
        </row>
        <row r="123">
          <cell r="A123" t="str">
            <v>Guo, Kanghui</v>
          </cell>
        </row>
        <row r="124">
          <cell r="A124" t="str">
            <v>Gutierrez, Melida</v>
          </cell>
        </row>
        <row r="125">
          <cell r="A125" t="str">
            <v>Hall, David</v>
          </cell>
        </row>
        <row r="126">
          <cell r="A126" t="str">
            <v>Hall, Lisa C</v>
          </cell>
        </row>
        <row r="127">
          <cell r="A127" t="str">
            <v>Hallgren, Deanna</v>
          </cell>
        </row>
        <row r="128">
          <cell r="A128" t="str">
            <v>Hamilton, Timmarie</v>
          </cell>
        </row>
        <row r="129">
          <cell r="A129" t="str">
            <v>Harbaugh, Adam</v>
          </cell>
        </row>
        <row r="130">
          <cell r="A130" t="str">
            <v>Hart, James</v>
          </cell>
        </row>
        <row r="131">
          <cell r="A131" t="str">
            <v>Havel, John</v>
          </cell>
        </row>
        <row r="132">
          <cell r="A132" t="str">
            <v>Hein, Stephanie</v>
          </cell>
        </row>
        <row r="133">
          <cell r="A133" t="str">
            <v>Hellman, Andrea</v>
          </cell>
        </row>
        <row r="134">
          <cell r="A134" t="str">
            <v>Hellman, Daniel</v>
          </cell>
        </row>
        <row r="135">
          <cell r="A135" t="str">
            <v>Hensley, Ronald</v>
          </cell>
        </row>
        <row r="136">
          <cell r="A136" t="str">
            <v>Herr, Melissa</v>
          </cell>
        </row>
        <row r="137">
          <cell r="A137" t="str">
            <v>Hetzler, Tona</v>
          </cell>
        </row>
        <row r="138">
          <cell r="A138" t="str">
            <v>Hickey, Dennis</v>
          </cell>
        </row>
        <row r="139">
          <cell r="A139" t="str">
            <v>Hood, Jane</v>
          </cell>
        </row>
        <row r="140">
          <cell r="A140" t="str">
            <v>Hope, Kathryn</v>
          </cell>
        </row>
        <row r="141">
          <cell r="A141" t="str">
            <v>Hough, David</v>
          </cell>
        </row>
        <row r="142">
          <cell r="A142" t="str">
            <v>Hough, Lyon</v>
          </cell>
        </row>
        <row r="143">
          <cell r="A143" t="str">
            <v>Howard, Susanne</v>
          </cell>
        </row>
        <row r="144">
          <cell r="A144" t="str">
            <v>Howerton, Phillip</v>
          </cell>
        </row>
        <row r="145">
          <cell r="A145" t="str">
            <v>Hudson, Danae</v>
          </cell>
        </row>
        <row r="146">
          <cell r="A146" t="str">
            <v>Hwang, Chin-Feng</v>
          </cell>
        </row>
        <row r="147">
          <cell r="A147" t="str">
            <v>Ingram, Suzanne</v>
          </cell>
        </row>
        <row r="148">
          <cell r="A148" t="str">
            <v>Iqbal, Razib</v>
          </cell>
        </row>
        <row r="149">
          <cell r="A149" t="str">
            <v>Irons, Chrystal</v>
          </cell>
        </row>
        <row r="150">
          <cell r="A150" t="str">
            <v>Jackson-Brown, Grace</v>
          </cell>
        </row>
        <row r="151">
          <cell r="A151" t="str">
            <v>Jacobson, Victoria</v>
          </cell>
        </row>
        <row r="152">
          <cell r="A152" t="str">
            <v>Jahnke, Tamera</v>
          </cell>
        </row>
        <row r="153">
          <cell r="A153" t="str">
            <v>Jankovic, Aleksandar</v>
          </cell>
        </row>
        <row r="154">
          <cell r="A154" t="str">
            <v>Jennings, Mary Ann</v>
          </cell>
        </row>
        <row r="155">
          <cell r="A155" t="str">
            <v>Johnson, Janelle</v>
          </cell>
        </row>
        <row r="156">
          <cell r="A156" t="str">
            <v>Jolley, Jason</v>
          </cell>
        </row>
        <row r="157">
          <cell r="A157" t="str">
            <v>Kaf, Wafaa</v>
          </cell>
        </row>
        <row r="158">
          <cell r="A158" t="str">
            <v>Kammerer, Joseph</v>
          </cell>
        </row>
        <row r="159">
          <cell r="A159" t="str">
            <v>Kaps, Martin</v>
          </cell>
        </row>
        <row r="160">
          <cell r="A160" t="str">
            <v>Keeth, Jonathan</v>
          </cell>
        </row>
        <row r="161">
          <cell r="A161" t="str">
            <v>Kellum, Mary</v>
          </cell>
        </row>
        <row r="162">
          <cell r="A162" t="str">
            <v>Keys, Amanda</v>
          </cell>
        </row>
        <row r="163">
          <cell r="A163" t="str">
            <v>Killion, Kurt</v>
          </cell>
        </row>
        <row r="164">
          <cell r="A164" t="str">
            <v>Kim, Kyoungtae</v>
          </cell>
        </row>
        <row r="165">
          <cell r="A165" t="str">
            <v>Kline, Katie</v>
          </cell>
        </row>
        <row r="166">
          <cell r="A166" t="str">
            <v>Knapp, Timothy</v>
          </cell>
        </row>
        <row r="167">
          <cell r="A167" t="str">
            <v>Knight, Rachel</v>
          </cell>
        </row>
        <row r="168">
          <cell r="A168" t="str">
            <v>Knowles, Amy</v>
          </cell>
        </row>
        <row r="169">
          <cell r="A169" t="str">
            <v>Kohnen, Angela</v>
          </cell>
        </row>
        <row r="170">
          <cell r="A170" t="str">
            <v>Kovacs, Laszlo</v>
          </cell>
        </row>
        <row r="171">
          <cell r="A171" t="str">
            <v>Kuhlmeier, Sylvia</v>
          </cell>
        </row>
        <row r="172">
          <cell r="A172" t="str">
            <v>Kunkel, Allen</v>
          </cell>
        </row>
        <row r="173">
          <cell r="A173" t="str">
            <v>Lancaster, Dennis</v>
          </cell>
        </row>
        <row r="174">
          <cell r="A174" t="str">
            <v>Lancaster, Phillip</v>
          </cell>
        </row>
        <row r="175">
          <cell r="A175" t="str">
            <v>Lancaster, Sarah</v>
          </cell>
        </row>
        <row r="176">
          <cell r="A176" t="str">
            <v>Lane, Thomas</v>
          </cell>
        </row>
        <row r="177">
          <cell r="A177" t="str">
            <v>Langer, Carol</v>
          </cell>
        </row>
        <row r="178">
          <cell r="A178" t="str">
            <v>Lehman, Timothy</v>
          </cell>
        </row>
        <row r="179">
          <cell r="A179" t="str">
            <v>Leis, Sherry</v>
          </cell>
        </row>
        <row r="180">
          <cell r="A180" t="str">
            <v>Ligon, Day</v>
          </cell>
        </row>
        <row r="181">
          <cell r="A181" t="str">
            <v>Livers, Stephanie</v>
          </cell>
        </row>
        <row r="182">
          <cell r="A182" t="str">
            <v>Loge, Jana</v>
          </cell>
        </row>
        <row r="183">
          <cell r="A183" t="str">
            <v>Lopinot, Neal</v>
          </cell>
        </row>
        <row r="184">
          <cell r="A184" t="str">
            <v>Lunday, Herb</v>
          </cell>
        </row>
        <row r="185">
          <cell r="A185" t="str">
            <v>Luo, Jun</v>
          </cell>
        </row>
        <row r="186">
          <cell r="A186" t="str">
            <v>Lupfer, Christopher</v>
          </cell>
        </row>
        <row r="187">
          <cell r="A187" t="str">
            <v>MacGregor, Cynthia</v>
          </cell>
        </row>
        <row r="188">
          <cell r="A188" t="str">
            <v>Maddox, Robert</v>
          </cell>
        </row>
        <row r="189">
          <cell r="A189" t="str">
            <v>Maher, Sean</v>
          </cell>
        </row>
        <row r="190">
          <cell r="A190" t="str">
            <v>Malega, Ronald</v>
          </cell>
        </row>
        <row r="191">
          <cell r="A191" t="str">
            <v>Masterson, Julie</v>
          </cell>
        </row>
        <row r="192">
          <cell r="A192" t="str">
            <v>Mathis, S Alicia</v>
          </cell>
        </row>
        <row r="193">
          <cell r="A193" t="str">
            <v>Mattocks, Vicki</v>
          </cell>
        </row>
        <row r="194">
          <cell r="A194" t="str">
            <v>Mawhiney, Shannon</v>
          </cell>
        </row>
        <row r="195">
          <cell r="A195" t="str">
            <v>May, Diane</v>
          </cell>
        </row>
        <row r="196">
          <cell r="A196" t="str">
            <v>Mayanovic, Robert</v>
          </cell>
        </row>
        <row r="197">
          <cell r="A197" t="str">
            <v>McClain, William</v>
          </cell>
        </row>
        <row r="198">
          <cell r="A198" t="str">
            <v>McCroskey, Marilyn</v>
          </cell>
        </row>
        <row r="199">
          <cell r="A199" t="str">
            <v>McKay, Matthew</v>
          </cell>
        </row>
        <row r="200">
          <cell r="A200" t="str">
            <v>Meinert, David</v>
          </cell>
        </row>
        <row r="201">
          <cell r="A201" t="str">
            <v>Miao, Xin</v>
          </cell>
        </row>
        <row r="202">
          <cell r="A202" t="str">
            <v>Michelfelder, Gary</v>
          </cell>
        </row>
        <row r="203">
          <cell r="A203" t="str">
            <v>Mickus, Kevin</v>
          </cell>
        </row>
        <row r="204">
          <cell r="A204" t="str">
            <v>Mirza, Babur</v>
          </cell>
        </row>
        <row r="205">
          <cell r="A205" t="str">
            <v>Mitchell, D W</v>
          </cell>
        </row>
        <row r="206">
          <cell r="A206" t="str">
            <v>Mitra, Saibal</v>
          </cell>
        </row>
        <row r="207">
          <cell r="A207" t="str">
            <v>Moore, Renee</v>
          </cell>
        </row>
        <row r="208">
          <cell r="A208" t="str">
            <v>Moore, Robert</v>
          </cell>
        </row>
        <row r="209">
          <cell r="A209" t="str">
            <v>Morganthaler, Jennifer</v>
          </cell>
        </row>
        <row r="210">
          <cell r="A210" t="str">
            <v>Morris, Robert T</v>
          </cell>
        </row>
        <row r="211">
          <cell r="A211" t="str">
            <v>Morrissey, Jeff</v>
          </cell>
        </row>
        <row r="212">
          <cell r="A212" t="str">
            <v>Mosier, Samantha</v>
          </cell>
        </row>
        <row r="213">
          <cell r="A213" t="str">
            <v>Nordyke, Kathy</v>
          </cell>
        </row>
        <row r="214">
          <cell r="A214" t="str">
            <v>Norgren, Michelle</v>
          </cell>
        </row>
        <row r="215">
          <cell r="A215" t="str">
            <v>Novik, Melinda</v>
          </cell>
        </row>
        <row r="216">
          <cell r="A216" t="str">
            <v>Nowell, Y Anjanette</v>
          </cell>
        </row>
        <row r="217">
          <cell r="A217" t="str">
            <v>Obafemi-Ajayi, Tayo</v>
          </cell>
        </row>
        <row r="218">
          <cell r="A218" t="str">
            <v>Odneal, Marilyn</v>
          </cell>
        </row>
        <row r="219">
          <cell r="A219" t="str">
            <v>Oetting, Tara</v>
          </cell>
        </row>
        <row r="220">
          <cell r="A220" t="str">
            <v>Onyango, Benjamin</v>
          </cell>
        </row>
        <row r="221">
          <cell r="A221" t="str">
            <v>Orf, Michael</v>
          </cell>
        </row>
        <row r="222">
          <cell r="A222" t="str">
            <v>Ostensen, Roy</v>
          </cell>
        </row>
        <row r="223">
          <cell r="A223" t="str">
            <v>Oswalt, Jill</v>
          </cell>
        </row>
        <row r="224">
          <cell r="A224" t="str">
            <v>Owen, Marc</v>
          </cell>
        </row>
        <row r="225">
          <cell r="A225" t="str">
            <v>Parrish, Erin</v>
          </cell>
        </row>
        <row r="226">
          <cell r="A226" t="str">
            <v>Patel, Rishi</v>
          </cell>
        </row>
        <row r="227">
          <cell r="A227" t="str">
            <v>Patterson, Jill</v>
          </cell>
        </row>
        <row r="228">
          <cell r="A228" t="str">
            <v>Pavlowsky, Robert</v>
          </cell>
        </row>
        <row r="229">
          <cell r="A229" t="str">
            <v>Payne, Heather</v>
          </cell>
        </row>
        <row r="230">
          <cell r="A230" t="str">
            <v>Payne, Keith</v>
          </cell>
        </row>
        <row r="231">
          <cell r="A231" t="str">
            <v>Pearson, Belinda</v>
          </cell>
        </row>
        <row r="232">
          <cell r="A232" t="str">
            <v>Penkalski, Melissa</v>
          </cell>
        </row>
        <row r="233">
          <cell r="A233" t="str">
            <v>Perkins, Amanda</v>
          </cell>
        </row>
        <row r="234">
          <cell r="A234" t="str">
            <v>Perryman, Kristi</v>
          </cell>
        </row>
        <row r="235">
          <cell r="A235" t="str">
            <v>Peters, Thomas</v>
          </cell>
        </row>
        <row r="236">
          <cell r="A236" t="str">
            <v>Piccolo, Diana</v>
          </cell>
        </row>
        <row r="237">
          <cell r="A237" t="str">
            <v>Pierson, Matthew</v>
          </cell>
        </row>
        <row r="238">
          <cell r="A238" t="str">
            <v>Plavchan, Peter</v>
          </cell>
        </row>
        <row r="239">
          <cell r="A239" t="str">
            <v>Plymate, Lynda</v>
          </cell>
        </row>
        <row r="240">
          <cell r="A240" t="str">
            <v>Polyard, Brenda</v>
          </cell>
        </row>
        <row r="241">
          <cell r="A241" t="str">
            <v>Poston, Tracey</v>
          </cell>
        </row>
        <row r="242">
          <cell r="A242" t="str">
            <v>Pratt, H Wes</v>
          </cell>
        </row>
        <row r="243">
          <cell r="A243" t="str">
            <v>Proctor, Lisa</v>
          </cell>
        </row>
        <row r="244">
          <cell r="A244" t="str">
            <v>Pszczolkowski, Maciej</v>
          </cell>
        </row>
        <row r="245">
          <cell r="A245" t="str">
            <v>Qiu, Wenping</v>
          </cell>
        </row>
        <row r="246">
          <cell r="A246" t="str">
            <v>Qiu, Xiaomin</v>
          </cell>
        </row>
        <row r="247">
          <cell r="A247" t="str">
            <v>Ray, Jack</v>
          </cell>
        </row>
        <row r="248">
          <cell r="A248" t="str">
            <v>Ray, Jason</v>
          </cell>
        </row>
        <row r="249">
          <cell r="A249" t="str">
            <v>Rebaza-Vasquez, Jorge</v>
          </cell>
        </row>
        <row r="250">
          <cell r="A250" t="str">
            <v>Redd, Emmett</v>
          </cell>
        </row>
        <row r="251">
          <cell r="A251" t="str">
            <v>Reed, Michael</v>
          </cell>
        </row>
        <row r="252">
          <cell r="A252" t="str">
            <v>Reichling, Susanna</v>
          </cell>
        </row>
        <row r="253">
          <cell r="A253" t="str">
            <v>Reid, Helen</v>
          </cell>
        </row>
        <row r="254">
          <cell r="A254" t="str">
            <v>Reid, Les</v>
          </cell>
        </row>
        <row r="255">
          <cell r="A255" t="str">
            <v>Remley, Melissa</v>
          </cell>
        </row>
        <row r="256">
          <cell r="A256" t="str">
            <v>Renner, Jane</v>
          </cell>
        </row>
        <row r="257">
          <cell r="A257" t="str">
            <v>Reynolds, Kristie</v>
          </cell>
        </row>
        <row r="258">
          <cell r="A258" t="str">
            <v>Richards, David</v>
          </cell>
        </row>
        <row r="259">
          <cell r="A259" t="str">
            <v>Rico, Cyren</v>
          </cell>
        </row>
        <row r="260">
          <cell r="A260" t="str">
            <v>Rimal, Arbindra</v>
          </cell>
        </row>
        <row r="261">
          <cell r="A261" t="str">
            <v>Robbins, Lynn</v>
          </cell>
        </row>
        <row r="262">
          <cell r="A262" t="str">
            <v>Roberts, Hillary</v>
          </cell>
        </row>
        <row r="263">
          <cell r="A263" t="str">
            <v>Robinette, Stephen</v>
          </cell>
        </row>
        <row r="264">
          <cell r="A264" t="str">
            <v>Robison, Jane</v>
          </cell>
        </row>
        <row r="265">
          <cell r="A265" t="str">
            <v>Rockney, Andrea</v>
          </cell>
        </row>
        <row r="266">
          <cell r="A266" t="str">
            <v>Romano, David</v>
          </cell>
        </row>
        <row r="267">
          <cell r="A267" t="str">
            <v>Rongali, Sharath</v>
          </cell>
        </row>
        <row r="268">
          <cell r="A268" t="str">
            <v>Rovey, Charles</v>
          </cell>
        </row>
        <row r="269">
          <cell r="A269" t="str">
            <v>Rugutt, Joseph</v>
          </cell>
        </row>
        <row r="270">
          <cell r="A270" t="str">
            <v>Ryburn, Karen R</v>
          </cell>
        </row>
        <row r="271">
          <cell r="A271" t="str">
            <v>Ryder, Christina</v>
          </cell>
        </row>
        <row r="272">
          <cell r="A272" t="str">
            <v>Sakidja, Ridwan</v>
          </cell>
        </row>
        <row r="273">
          <cell r="A273" t="str">
            <v>Satterfield, James</v>
          </cell>
        </row>
        <row r="274">
          <cell r="A274" t="str">
            <v>Saunders, Georgianna</v>
          </cell>
        </row>
        <row r="275">
          <cell r="A275" t="str">
            <v>Schick, Alan</v>
          </cell>
        </row>
        <row r="276">
          <cell r="A276" t="str">
            <v>Schmalzbauer, John</v>
          </cell>
        </row>
        <row r="277">
          <cell r="A277" t="str">
            <v>Schneider, Scott</v>
          </cell>
        </row>
        <row r="278">
          <cell r="A278" t="str">
            <v>Schweiger, Paul</v>
          </cell>
        </row>
        <row r="279">
          <cell r="A279" t="str">
            <v>Sedaghat-Herati, Reza</v>
          </cell>
        </row>
        <row r="280">
          <cell r="A280" t="str">
            <v>Seevers, Lindsey</v>
          </cell>
        </row>
        <row r="281">
          <cell r="A281" t="str">
            <v>Sellers, Marie</v>
          </cell>
        </row>
        <row r="282">
          <cell r="A282" t="str">
            <v>Senger, Steven</v>
          </cell>
        </row>
        <row r="283">
          <cell r="A283" t="str">
            <v>Siebert, Matthew</v>
          </cell>
        </row>
        <row r="284">
          <cell r="A284" t="str">
            <v>Sims-Giddens, Susan</v>
          </cell>
        </row>
        <row r="285">
          <cell r="A285" t="str">
            <v>Slattery, Dianne</v>
          </cell>
        </row>
        <row r="286">
          <cell r="A286" t="str">
            <v>Smith, Brenda</v>
          </cell>
        </row>
        <row r="287">
          <cell r="A287" t="str">
            <v>Smith, Joshua</v>
          </cell>
        </row>
        <row r="288">
          <cell r="A288" t="str">
            <v>Smith, Michele</v>
          </cell>
        </row>
        <row r="289">
          <cell r="A289" t="str">
            <v>Speer, Robert</v>
          </cell>
        </row>
        <row r="290">
          <cell r="A290" t="str">
            <v>Stapleton, Stephen</v>
          </cell>
        </row>
        <row r="291">
          <cell r="A291" t="str">
            <v>Steinle, Erich</v>
          </cell>
        </row>
        <row r="292">
          <cell r="A292" t="str">
            <v>Stepanova, Maria</v>
          </cell>
        </row>
        <row r="293">
          <cell r="A293" t="str">
            <v>Stewart, Byron</v>
          </cell>
        </row>
        <row r="294">
          <cell r="A294" t="str">
            <v>Stewart, Rabekah</v>
          </cell>
        </row>
        <row r="295">
          <cell r="A295" t="str">
            <v>Stewart, Tammy</v>
          </cell>
        </row>
        <row r="296">
          <cell r="A296" t="str">
            <v>Stone, Lorene</v>
          </cell>
        </row>
        <row r="297">
          <cell r="A297" t="str">
            <v>Stout, Michael</v>
          </cell>
        </row>
        <row r="298">
          <cell r="A298" t="str">
            <v>Stout, Tracy</v>
          </cell>
        </row>
        <row r="299">
          <cell r="A299" t="str">
            <v>Sudbrock, Christine</v>
          </cell>
        </row>
        <row r="300">
          <cell r="A300" t="str">
            <v>Sullivan, Patrick</v>
          </cell>
        </row>
        <row r="301">
          <cell r="A301" t="str">
            <v>Sun, Xingping</v>
          </cell>
        </row>
        <row r="302">
          <cell r="A302" t="str">
            <v>Sutliff, Kristene</v>
          </cell>
        </row>
        <row r="303">
          <cell r="A303" t="str">
            <v>Tassin, Kerri</v>
          </cell>
        </row>
        <row r="304">
          <cell r="A304" t="str">
            <v>Thomas, Diann</v>
          </cell>
        </row>
        <row r="305">
          <cell r="A305" t="str">
            <v>Thompson, Dustin</v>
          </cell>
        </row>
        <row r="306">
          <cell r="A306" t="str">
            <v>Thompson, Kip</v>
          </cell>
        </row>
        <row r="307">
          <cell r="A307" t="str">
            <v>Tipton, Sara</v>
          </cell>
        </row>
        <row r="308">
          <cell r="A308" t="str">
            <v>Tivener, Kristin</v>
          </cell>
        </row>
        <row r="309">
          <cell r="A309" t="str">
            <v xml:space="preserve">Tomasi, Thomas </v>
          </cell>
        </row>
        <row r="310">
          <cell r="A310" t="str">
            <v>Totty, Angela</v>
          </cell>
        </row>
        <row r="311">
          <cell r="A311" t="str">
            <v>Udan, Ryan</v>
          </cell>
        </row>
        <row r="312">
          <cell r="A312" t="str">
            <v>Ulbricht, Randi</v>
          </cell>
        </row>
        <row r="313">
          <cell r="A313" t="str">
            <v>Underwood, Tabitha</v>
          </cell>
        </row>
        <row r="314">
          <cell r="A314" t="str">
            <v>Uribe-Zarain, Ximena</v>
          </cell>
        </row>
        <row r="315">
          <cell r="A315" t="str">
            <v>Vandelicht, Michael</v>
          </cell>
        </row>
        <row r="316">
          <cell r="A316" t="str">
            <v>Vaughan, David</v>
          </cell>
        </row>
        <row r="317">
          <cell r="A317" t="str">
            <v>Vollmar, Kenneth</v>
          </cell>
        </row>
        <row r="318">
          <cell r="A318" t="str">
            <v>Wait, Alexander</v>
          </cell>
        </row>
        <row r="319">
          <cell r="A319" t="str">
            <v>Walker, Elizabeth</v>
          </cell>
        </row>
        <row r="320">
          <cell r="A320" t="str">
            <v>Walker, Jennifer</v>
          </cell>
        </row>
        <row r="321">
          <cell r="A321" t="str">
            <v>Wanekaya, Adam</v>
          </cell>
        </row>
        <row r="322">
          <cell r="A322" t="str">
            <v>Wang, Fei</v>
          </cell>
        </row>
        <row r="323">
          <cell r="A323" t="str">
            <v>Wang, Jianjie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E9A5-B9BF-4810-B0C9-DA62C02348CB}">
  <dimension ref="A1:M483"/>
  <sheetViews>
    <sheetView showGridLines="0" tabSelected="1" zoomScale="70" zoomScaleNormal="70" workbookViewId="0">
      <pane ySplit="2" topLeftCell="A3" activePane="bottomLeft" state="frozen"/>
      <selection pane="bottomLeft" activeCell="W28" sqref="W28"/>
    </sheetView>
  </sheetViews>
  <sheetFormatPr defaultRowHeight="15" x14ac:dyDescent="0.25"/>
  <cols>
    <col min="1" max="2" width="2.7109375" style="3" customWidth="1"/>
    <col min="3" max="3" width="13.7109375" style="91" customWidth="1"/>
    <col min="4" max="4" width="30.7109375" style="92" customWidth="1"/>
    <col min="5" max="5" width="40.7109375" style="93" customWidth="1"/>
    <col min="6" max="6" width="13.7109375" style="94" customWidth="1"/>
    <col min="7" max="7" width="13.7109375" style="95" customWidth="1"/>
    <col min="8" max="8" width="30.7109375" style="95" customWidth="1"/>
    <col min="9" max="9" width="15" style="94" customWidth="1"/>
    <col min="10" max="10" width="30.7109375" style="3" customWidth="1"/>
    <col min="11" max="11" width="18.7109375" style="3" customWidth="1"/>
    <col min="12" max="12" width="13.7109375" style="3" customWidth="1"/>
    <col min="13" max="13" width="27.42578125" style="96" customWidth="1"/>
    <col min="14" max="16384" width="9.140625" style="3"/>
  </cols>
  <sheetData>
    <row r="1" spans="1:13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x14ac:dyDescent="0.25">
      <c r="A2" s="4" t="s">
        <v>1</v>
      </c>
      <c r="B2" s="5"/>
      <c r="C2" s="6"/>
      <c r="D2" s="7"/>
      <c r="E2" s="4"/>
      <c r="F2" s="4"/>
      <c r="G2" s="2"/>
      <c r="H2" s="8" t="s">
        <v>2</v>
      </c>
      <c r="I2" s="9">
        <f>I3+I43+I67+I78+I118+I159+I200+I297+I302+I307+I311+I316+I320+I357+I7+I452+I461</f>
        <v>340</v>
      </c>
      <c r="J2" s="9"/>
      <c r="K2" s="8"/>
      <c r="L2" s="8" t="s">
        <v>3</v>
      </c>
      <c r="M2" s="10">
        <f>M3+M43+M67+M78+M118+M159+M200+M297+M302+M307+M311+M316+M320+M357+M7+M452+M461</f>
        <v>32802989.050000004</v>
      </c>
    </row>
    <row r="3" spans="1:13" s="20" customFormat="1" ht="21" x14ac:dyDescent="0.25">
      <c r="A3" s="11" t="s">
        <v>4</v>
      </c>
      <c r="B3" s="11"/>
      <c r="C3" s="12"/>
      <c r="D3" s="13"/>
      <c r="E3" s="14"/>
      <c r="F3" s="15"/>
      <c r="G3" s="16"/>
      <c r="H3" s="17" t="s">
        <v>2</v>
      </c>
      <c r="I3" s="18">
        <f>COUNT(M5:M6)</f>
        <v>0</v>
      </c>
      <c r="J3" s="18"/>
      <c r="K3" s="18"/>
      <c r="L3" s="17" t="s">
        <v>3</v>
      </c>
      <c r="M3" s="19">
        <f>SUM(M5:M6)</f>
        <v>0</v>
      </c>
    </row>
    <row r="4" spans="1:13" ht="37.5" x14ac:dyDescent="0.25">
      <c r="A4" s="21"/>
      <c r="B4" s="21"/>
      <c r="C4" s="22" t="s">
        <v>5</v>
      </c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5" t="s">
        <v>14</v>
      </c>
      <c r="M4" s="25" t="s">
        <v>3</v>
      </c>
    </row>
    <row r="5" spans="1:13" x14ac:dyDescent="0.25">
      <c r="C5" s="27"/>
      <c r="D5" s="28"/>
      <c r="E5" s="28"/>
      <c r="F5" s="29"/>
      <c r="G5" s="29"/>
      <c r="H5" s="28"/>
      <c r="I5" s="29"/>
      <c r="J5" s="28"/>
      <c r="K5" s="29"/>
      <c r="L5" s="30"/>
      <c r="M5" s="31"/>
    </row>
    <row r="6" spans="1:13" ht="15" customHeight="1" x14ac:dyDescent="0.25">
      <c r="A6" s="26"/>
      <c r="B6" s="26"/>
      <c r="C6" s="33"/>
      <c r="D6" s="34"/>
      <c r="E6" s="35"/>
      <c r="F6" s="36"/>
      <c r="G6" s="37"/>
      <c r="H6" s="37"/>
      <c r="I6" s="36"/>
      <c r="J6" s="32"/>
      <c r="K6" s="32"/>
      <c r="L6" s="32"/>
      <c r="M6" s="38"/>
    </row>
    <row r="7" spans="1:13" ht="21" x14ac:dyDescent="0.25">
      <c r="A7" s="11" t="s">
        <v>25</v>
      </c>
      <c r="B7" s="11"/>
      <c r="C7" s="12"/>
      <c r="D7" s="13"/>
      <c r="E7" s="14"/>
      <c r="F7" s="15"/>
      <c r="G7" s="16"/>
      <c r="H7" s="17" t="s">
        <v>2</v>
      </c>
      <c r="I7" s="18">
        <f>I8+I27+I32</f>
        <v>26</v>
      </c>
      <c r="J7" s="18"/>
      <c r="K7" s="18"/>
      <c r="L7" s="17" t="s">
        <v>3</v>
      </c>
      <c r="M7" s="19">
        <f>M8+M27+M32</f>
        <v>464684.21</v>
      </c>
    </row>
    <row r="8" spans="1:13" ht="21" x14ac:dyDescent="0.25">
      <c r="B8" s="39" t="s">
        <v>25</v>
      </c>
      <c r="C8" s="40"/>
      <c r="D8" s="41"/>
      <c r="E8" s="42"/>
      <c r="F8" s="43"/>
      <c r="G8" s="44"/>
      <c r="H8" s="44" t="s">
        <v>2</v>
      </c>
      <c r="I8" s="45">
        <f>COUNT(M10:M26)</f>
        <v>16</v>
      </c>
      <c r="J8" s="46"/>
      <c r="K8" s="46"/>
      <c r="L8" s="45" t="s">
        <v>3</v>
      </c>
      <c r="M8" s="47">
        <f>SUM(M10:M26)</f>
        <v>274849.08999999997</v>
      </c>
    </row>
    <row r="9" spans="1:13" ht="37.5" x14ac:dyDescent="0.25">
      <c r="A9" s="21"/>
      <c r="B9" s="21"/>
      <c r="C9" s="22" t="s">
        <v>5</v>
      </c>
      <c r="D9" s="23" t="s">
        <v>6</v>
      </c>
      <c r="E9" s="24" t="s">
        <v>7</v>
      </c>
      <c r="F9" s="24" t="s">
        <v>8</v>
      </c>
      <c r="G9" s="24" t="s">
        <v>9</v>
      </c>
      <c r="H9" s="24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5" t="s">
        <v>3</v>
      </c>
    </row>
    <row r="10" spans="1:13" ht="30" x14ac:dyDescent="0.25">
      <c r="C10" s="27">
        <v>18038</v>
      </c>
      <c r="D10" s="28" t="s">
        <v>34</v>
      </c>
      <c r="E10" s="28" t="s">
        <v>35</v>
      </c>
      <c r="F10" s="29" t="s">
        <v>36</v>
      </c>
      <c r="G10" s="29" t="s">
        <v>36</v>
      </c>
      <c r="H10" s="28" t="s">
        <v>37</v>
      </c>
      <c r="I10" s="29" t="s">
        <v>38</v>
      </c>
      <c r="J10" s="28" t="s">
        <v>39</v>
      </c>
      <c r="K10" s="29" t="s">
        <v>40</v>
      </c>
      <c r="L10" s="30">
        <v>43348</v>
      </c>
      <c r="M10" s="31">
        <v>69500</v>
      </c>
    </row>
    <row r="11" spans="1:13" x14ac:dyDescent="0.25">
      <c r="C11" s="27" t="s">
        <v>44</v>
      </c>
      <c r="D11" s="28" t="s">
        <v>34</v>
      </c>
      <c r="E11" s="28" t="s">
        <v>45</v>
      </c>
      <c r="F11" s="29" t="s">
        <v>36</v>
      </c>
      <c r="G11" s="29" t="s">
        <v>36</v>
      </c>
      <c r="H11" s="28" t="s">
        <v>46</v>
      </c>
      <c r="I11" s="29" t="s">
        <v>47</v>
      </c>
      <c r="J11" s="28" t="s">
        <v>39</v>
      </c>
      <c r="K11" s="29" t="s">
        <v>48</v>
      </c>
      <c r="L11" s="30">
        <v>43373</v>
      </c>
      <c r="M11" s="31">
        <v>2376.6</v>
      </c>
    </row>
    <row r="12" spans="1:13" x14ac:dyDescent="0.25">
      <c r="C12" s="27" t="s">
        <v>51</v>
      </c>
      <c r="D12" s="28" t="s">
        <v>34</v>
      </c>
      <c r="E12" s="28" t="s">
        <v>52</v>
      </c>
      <c r="F12" s="29" t="s">
        <v>36</v>
      </c>
      <c r="G12" s="29" t="s">
        <v>36</v>
      </c>
      <c r="H12" s="28" t="s">
        <v>46</v>
      </c>
      <c r="I12" s="29" t="s">
        <v>47</v>
      </c>
      <c r="J12" s="28" t="s">
        <v>39</v>
      </c>
      <c r="K12" s="29" t="s">
        <v>48</v>
      </c>
      <c r="L12" s="30">
        <v>43373</v>
      </c>
      <c r="M12" s="31">
        <v>9283</v>
      </c>
    </row>
    <row r="13" spans="1:13" ht="30" x14ac:dyDescent="0.25">
      <c r="C13" s="27">
        <v>18178</v>
      </c>
      <c r="D13" s="28" t="s">
        <v>53</v>
      </c>
      <c r="E13" s="28" t="s">
        <v>57</v>
      </c>
      <c r="F13" s="29" t="s">
        <v>58</v>
      </c>
      <c r="G13" s="29" t="s">
        <v>36</v>
      </c>
      <c r="H13" s="28" t="s">
        <v>59</v>
      </c>
      <c r="I13" s="29" t="s">
        <v>60</v>
      </c>
      <c r="J13" s="28" t="s">
        <v>39</v>
      </c>
      <c r="K13" s="29" t="s">
        <v>61</v>
      </c>
      <c r="L13" s="30">
        <v>43369</v>
      </c>
      <c r="M13" s="31">
        <v>52221</v>
      </c>
    </row>
    <row r="14" spans="1:13" ht="30" x14ac:dyDescent="0.25">
      <c r="C14" s="27">
        <v>18178</v>
      </c>
      <c r="D14" s="28" t="s">
        <v>66</v>
      </c>
      <c r="E14" s="28" t="s">
        <v>57</v>
      </c>
      <c r="F14" s="29" t="s">
        <v>58</v>
      </c>
      <c r="G14" s="29" t="s">
        <v>36</v>
      </c>
      <c r="H14" s="28" t="s">
        <v>59</v>
      </c>
      <c r="I14" s="29" t="s">
        <v>60</v>
      </c>
      <c r="J14" s="28" t="s">
        <v>39</v>
      </c>
      <c r="K14" s="29" t="s">
        <v>61</v>
      </c>
      <c r="L14" s="30">
        <v>43369</v>
      </c>
      <c r="M14" s="31">
        <v>37301</v>
      </c>
    </row>
    <row r="15" spans="1:13" ht="30" x14ac:dyDescent="0.25">
      <c r="C15" s="27">
        <v>18178</v>
      </c>
      <c r="D15" s="28" t="s">
        <v>70</v>
      </c>
      <c r="E15" s="28" t="s">
        <v>57</v>
      </c>
      <c r="F15" s="29" t="s">
        <v>58</v>
      </c>
      <c r="G15" s="29" t="s">
        <v>36</v>
      </c>
      <c r="H15" s="28" t="s">
        <v>59</v>
      </c>
      <c r="I15" s="29" t="s">
        <v>60</v>
      </c>
      <c r="J15" s="28" t="s">
        <v>39</v>
      </c>
      <c r="K15" s="29" t="s">
        <v>61</v>
      </c>
      <c r="L15" s="30">
        <v>43369</v>
      </c>
      <c r="M15" s="31">
        <v>37301</v>
      </c>
    </row>
    <row r="16" spans="1:13" ht="45" x14ac:dyDescent="0.25">
      <c r="C16" s="27">
        <v>16161</v>
      </c>
      <c r="D16" s="28" t="s">
        <v>62</v>
      </c>
      <c r="E16" s="28" t="s">
        <v>73</v>
      </c>
      <c r="F16" s="29" t="s">
        <v>36</v>
      </c>
      <c r="G16" s="29" t="s">
        <v>36</v>
      </c>
      <c r="H16" s="28" t="s">
        <v>59</v>
      </c>
      <c r="I16" s="29" t="s">
        <v>60</v>
      </c>
      <c r="J16" s="28" t="s">
        <v>39</v>
      </c>
      <c r="K16" s="29" t="s">
        <v>48</v>
      </c>
      <c r="L16" s="30">
        <v>43405</v>
      </c>
      <c r="M16" s="31">
        <v>8774</v>
      </c>
    </row>
    <row r="17" spans="1:13" x14ac:dyDescent="0.25">
      <c r="C17" s="27" t="s">
        <v>44</v>
      </c>
      <c r="D17" s="28" t="s">
        <v>34</v>
      </c>
      <c r="E17" s="28" t="s">
        <v>45</v>
      </c>
      <c r="F17" s="29" t="s">
        <v>75</v>
      </c>
      <c r="G17" s="29" t="s">
        <v>36</v>
      </c>
      <c r="H17" s="28" t="s">
        <v>76</v>
      </c>
      <c r="I17" s="29" t="s">
        <v>47</v>
      </c>
      <c r="J17" s="28" t="s">
        <v>39</v>
      </c>
      <c r="K17" s="29" t="s">
        <v>48</v>
      </c>
      <c r="L17" s="30">
        <v>43465</v>
      </c>
      <c r="M17" s="31">
        <v>1210.8699999999999</v>
      </c>
    </row>
    <row r="18" spans="1:13" x14ac:dyDescent="0.25">
      <c r="C18" s="27" t="s">
        <v>51</v>
      </c>
      <c r="D18" s="28" t="s">
        <v>34</v>
      </c>
      <c r="E18" s="28" t="s">
        <v>52</v>
      </c>
      <c r="F18" s="29" t="s">
        <v>75</v>
      </c>
      <c r="G18" s="29" t="s">
        <v>36</v>
      </c>
      <c r="H18" s="28" t="s">
        <v>76</v>
      </c>
      <c r="I18" s="29" t="s">
        <v>47</v>
      </c>
      <c r="J18" s="28" t="s">
        <v>39</v>
      </c>
      <c r="K18" s="29" t="s">
        <v>48</v>
      </c>
      <c r="L18" s="30">
        <v>43465</v>
      </c>
      <c r="M18" s="31">
        <v>7545</v>
      </c>
    </row>
    <row r="19" spans="1:13" x14ac:dyDescent="0.25">
      <c r="C19" s="27" t="s">
        <v>82</v>
      </c>
      <c r="D19" s="28" t="s">
        <v>34</v>
      </c>
      <c r="E19" s="48" t="s">
        <v>83</v>
      </c>
      <c r="F19" s="49" t="s">
        <v>75</v>
      </c>
      <c r="G19" s="49" t="s">
        <v>36</v>
      </c>
      <c r="H19" s="28" t="s">
        <v>84</v>
      </c>
      <c r="I19" s="29" t="s">
        <v>47</v>
      </c>
      <c r="J19" s="28" t="s">
        <v>39</v>
      </c>
      <c r="K19" s="29" t="s">
        <v>48</v>
      </c>
      <c r="L19" s="30">
        <v>43555</v>
      </c>
      <c r="M19" s="31">
        <v>2967</v>
      </c>
    </row>
    <row r="20" spans="1:13" x14ac:dyDescent="0.25">
      <c r="C20" s="27" t="s">
        <v>44</v>
      </c>
      <c r="D20" s="28" t="s">
        <v>34</v>
      </c>
      <c r="E20" s="48" t="s">
        <v>45</v>
      </c>
      <c r="F20" s="49" t="s">
        <v>75</v>
      </c>
      <c r="G20" s="49" t="s">
        <v>36</v>
      </c>
      <c r="H20" s="28" t="s">
        <v>84</v>
      </c>
      <c r="I20" s="29" t="s">
        <v>47</v>
      </c>
      <c r="J20" s="28" t="s">
        <v>39</v>
      </c>
      <c r="K20" s="29" t="s">
        <v>48</v>
      </c>
      <c r="L20" s="30">
        <v>43555</v>
      </c>
      <c r="M20" s="31">
        <v>2433.4</v>
      </c>
    </row>
    <row r="21" spans="1:13" x14ac:dyDescent="0.25">
      <c r="C21" s="27" t="s">
        <v>51</v>
      </c>
      <c r="D21" s="28" t="s">
        <v>34</v>
      </c>
      <c r="E21" s="48" t="s">
        <v>52</v>
      </c>
      <c r="F21" s="49" t="s">
        <v>75</v>
      </c>
      <c r="G21" s="49" t="s">
        <v>36</v>
      </c>
      <c r="H21" s="28" t="s">
        <v>84</v>
      </c>
      <c r="I21" s="29" t="s">
        <v>47</v>
      </c>
      <c r="J21" s="28" t="s">
        <v>39</v>
      </c>
      <c r="K21" s="29" t="s">
        <v>48</v>
      </c>
      <c r="L21" s="30">
        <v>43555</v>
      </c>
      <c r="M21" s="31">
        <v>3930.13</v>
      </c>
    </row>
    <row r="22" spans="1:13" ht="30" x14ac:dyDescent="0.25">
      <c r="C22" s="27">
        <v>16168</v>
      </c>
      <c r="D22" s="28" t="s">
        <v>19</v>
      </c>
      <c r="E22" s="28" t="s">
        <v>87</v>
      </c>
      <c r="F22" s="29" t="s">
        <v>75</v>
      </c>
      <c r="G22" s="29" t="s">
        <v>36</v>
      </c>
      <c r="H22" s="28" t="s">
        <v>59</v>
      </c>
      <c r="I22" s="29" t="s">
        <v>60</v>
      </c>
      <c r="J22" s="28" t="s">
        <v>88</v>
      </c>
      <c r="K22" s="29" t="s">
        <v>61</v>
      </c>
      <c r="L22" s="30">
        <v>43572</v>
      </c>
      <c r="M22" s="31">
        <v>1656</v>
      </c>
    </row>
    <row r="23" spans="1:13" ht="30" x14ac:dyDescent="0.25">
      <c r="C23" s="27">
        <v>16168</v>
      </c>
      <c r="D23" s="28" t="s">
        <v>71</v>
      </c>
      <c r="E23" s="28" t="s">
        <v>87</v>
      </c>
      <c r="F23" s="29" t="s">
        <v>75</v>
      </c>
      <c r="G23" s="29" t="s">
        <v>36</v>
      </c>
      <c r="H23" s="28" t="s">
        <v>59</v>
      </c>
      <c r="I23" s="29" t="s">
        <v>60</v>
      </c>
      <c r="J23" s="28" t="s">
        <v>88</v>
      </c>
      <c r="K23" s="29" t="s">
        <v>61</v>
      </c>
      <c r="L23" s="30">
        <v>43572</v>
      </c>
      <c r="M23" s="31">
        <v>184</v>
      </c>
    </row>
    <row r="24" spans="1:13" x14ac:dyDescent="0.25">
      <c r="C24" s="27" t="s">
        <v>44</v>
      </c>
      <c r="D24" s="28" t="s">
        <v>34</v>
      </c>
      <c r="E24" s="28" t="s">
        <v>45</v>
      </c>
      <c r="F24" s="29" t="s">
        <v>75</v>
      </c>
      <c r="G24" s="29" t="s">
        <v>36</v>
      </c>
      <c r="H24" s="28" t="s">
        <v>91</v>
      </c>
      <c r="I24" s="29" t="s">
        <v>47</v>
      </c>
      <c r="J24" s="28" t="s">
        <v>39</v>
      </c>
      <c r="K24" s="29" t="s">
        <v>48</v>
      </c>
      <c r="L24" s="30">
        <v>43646</v>
      </c>
      <c r="M24" s="31">
        <v>5714.05</v>
      </c>
    </row>
    <row r="25" spans="1:13" x14ac:dyDescent="0.25">
      <c r="C25" s="27" t="s">
        <v>51</v>
      </c>
      <c r="D25" s="28" t="s">
        <v>34</v>
      </c>
      <c r="E25" s="28" t="s">
        <v>52</v>
      </c>
      <c r="F25" s="29" t="s">
        <v>75</v>
      </c>
      <c r="G25" s="29" t="s">
        <v>36</v>
      </c>
      <c r="H25" s="28" t="s">
        <v>91</v>
      </c>
      <c r="I25" s="29" t="s">
        <v>47</v>
      </c>
      <c r="J25" s="28" t="s">
        <v>39</v>
      </c>
      <c r="K25" s="29" t="s">
        <v>48</v>
      </c>
      <c r="L25" s="30">
        <v>43646</v>
      </c>
      <c r="M25" s="31">
        <v>32452.04</v>
      </c>
    </row>
    <row r="26" spans="1:13" x14ac:dyDescent="0.25">
      <c r="A26" s="26"/>
      <c r="B26" s="26"/>
      <c r="C26" s="34"/>
      <c r="D26" s="50"/>
      <c r="E26" s="35"/>
      <c r="F26" s="37"/>
      <c r="G26" s="37"/>
      <c r="H26" s="36"/>
      <c r="I26" s="37"/>
      <c r="J26" s="32"/>
      <c r="K26" s="37"/>
      <c r="L26" s="33"/>
      <c r="M26" s="51"/>
    </row>
    <row r="27" spans="1:13" ht="21" x14ac:dyDescent="0.25">
      <c r="A27" s="52"/>
      <c r="B27" s="39" t="s">
        <v>94</v>
      </c>
      <c r="C27" s="40"/>
      <c r="D27" s="41"/>
      <c r="E27" s="42"/>
      <c r="F27" s="43"/>
      <c r="G27" s="44"/>
      <c r="H27" s="44" t="s">
        <v>2</v>
      </c>
      <c r="I27" s="45">
        <f>COUNT(M29:M31)</f>
        <v>2</v>
      </c>
      <c r="J27" s="46"/>
      <c r="K27" s="46"/>
      <c r="L27" s="45" t="s">
        <v>3</v>
      </c>
      <c r="M27" s="47">
        <f>SUM(M29:M31)</f>
        <v>85595</v>
      </c>
    </row>
    <row r="28" spans="1:13" ht="37.5" x14ac:dyDescent="0.25">
      <c r="A28" s="21"/>
      <c r="B28" s="21"/>
      <c r="C28" s="22" t="s">
        <v>5</v>
      </c>
      <c r="D28" s="23" t="s">
        <v>6</v>
      </c>
      <c r="E28" s="24" t="s">
        <v>7</v>
      </c>
      <c r="F28" s="24" t="s">
        <v>8</v>
      </c>
      <c r="G28" s="24" t="s">
        <v>9</v>
      </c>
      <c r="H28" s="24" t="s">
        <v>10</v>
      </c>
      <c r="I28" s="24" t="s">
        <v>11</v>
      </c>
      <c r="J28" s="24" t="s">
        <v>12</v>
      </c>
      <c r="K28" s="24" t="s">
        <v>13</v>
      </c>
      <c r="L28" s="25" t="s">
        <v>14</v>
      </c>
      <c r="M28" s="25" t="s">
        <v>3</v>
      </c>
    </row>
    <row r="29" spans="1:13" ht="30" x14ac:dyDescent="0.25">
      <c r="C29" s="27">
        <v>19050</v>
      </c>
      <c r="D29" s="28" t="s">
        <v>99</v>
      </c>
      <c r="E29" s="28" t="s">
        <v>100</v>
      </c>
      <c r="F29" s="29" t="s">
        <v>101</v>
      </c>
      <c r="G29" s="29" t="s">
        <v>36</v>
      </c>
      <c r="H29" s="28" t="s">
        <v>59</v>
      </c>
      <c r="I29" s="29" t="s">
        <v>60</v>
      </c>
      <c r="J29" s="28" t="s">
        <v>39</v>
      </c>
      <c r="K29" s="29" t="s">
        <v>61</v>
      </c>
      <c r="L29" s="30">
        <v>43350</v>
      </c>
      <c r="M29" s="31">
        <v>70630</v>
      </c>
    </row>
    <row r="30" spans="1:13" ht="45" x14ac:dyDescent="0.25">
      <c r="C30" s="27">
        <v>19093</v>
      </c>
      <c r="D30" s="28" t="s">
        <v>99</v>
      </c>
      <c r="E30" s="28" t="s">
        <v>103</v>
      </c>
      <c r="F30" s="29" t="s">
        <v>101</v>
      </c>
      <c r="G30" s="29" t="s">
        <v>36</v>
      </c>
      <c r="H30" s="28" t="s">
        <v>104</v>
      </c>
      <c r="I30" s="29" t="s">
        <v>38</v>
      </c>
      <c r="J30" s="28" t="s">
        <v>39</v>
      </c>
      <c r="K30" s="29" t="s">
        <v>61</v>
      </c>
      <c r="L30" s="30">
        <v>43417</v>
      </c>
      <c r="M30" s="31">
        <v>14965</v>
      </c>
    </row>
    <row r="31" spans="1:13" x14ac:dyDescent="0.25">
      <c r="A31" s="26"/>
      <c r="B31" s="26"/>
      <c r="C31" s="53"/>
      <c r="D31" s="28"/>
      <c r="E31" s="28"/>
      <c r="F31" s="29"/>
      <c r="G31" s="29"/>
      <c r="H31" s="28"/>
      <c r="I31" s="29"/>
      <c r="J31" s="28"/>
      <c r="K31" s="29"/>
      <c r="L31" s="30"/>
      <c r="M31" s="31"/>
    </row>
    <row r="32" spans="1:13" ht="21" x14ac:dyDescent="0.25">
      <c r="A32" s="52"/>
      <c r="B32" s="39" t="s">
        <v>107</v>
      </c>
      <c r="C32" s="40"/>
      <c r="D32" s="41"/>
      <c r="E32" s="42"/>
      <c r="F32" s="43"/>
      <c r="G32" s="44"/>
      <c r="H32" s="44" t="s">
        <v>2</v>
      </c>
      <c r="I32" s="45">
        <f>COUNT(M34:M42)</f>
        <v>8</v>
      </c>
      <c r="J32" s="46"/>
      <c r="K32" s="46"/>
      <c r="L32" s="45" t="s">
        <v>3</v>
      </c>
      <c r="M32" s="47">
        <f>SUM(M34:M42)</f>
        <v>104240.12000000005</v>
      </c>
    </row>
    <row r="33" spans="1:13" ht="37.5" x14ac:dyDescent="0.25">
      <c r="A33" s="21"/>
      <c r="B33" s="21"/>
      <c r="C33" s="22" t="s">
        <v>5</v>
      </c>
      <c r="D33" s="23" t="s">
        <v>6</v>
      </c>
      <c r="E33" s="24" t="s">
        <v>7</v>
      </c>
      <c r="F33" s="24" t="s">
        <v>8</v>
      </c>
      <c r="G33" s="24" t="s">
        <v>9</v>
      </c>
      <c r="H33" s="24" t="s">
        <v>10</v>
      </c>
      <c r="I33" s="24" t="s">
        <v>11</v>
      </c>
      <c r="J33" s="24" t="s">
        <v>12</v>
      </c>
      <c r="K33" s="24" t="s">
        <v>13</v>
      </c>
      <c r="L33" s="25" t="s">
        <v>14</v>
      </c>
      <c r="M33" s="25" t="s">
        <v>3</v>
      </c>
    </row>
    <row r="34" spans="1:13" ht="45" x14ac:dyDescent="0.25">
      <c r="C34" s="27">
        <v>17155</v>
      </c>
      <c r="D34" s="28" t="s">
        <v>106</v>
      </c>
      <c r="E34" s="28" t="s">
        <v>109</v>
      </c>
      <c r="F34" s="29" t="s">
        <v>110</v>
      </c>
      <c r="G34" s="29" t="s">
        <v>36</v>
      </c>
      <c r="H34" s="28" t="s">
        <v>59</v>
      </c>
      <c r="I34" s="29" t="s">
        <v>60</v>
      </c>
      <c r="J34" s="28" t="s">
        <v>111</v>
      </c>
      <c r="K34" s="29" t="s">
        <v>61</v>
      </c>
      <c r="L34" s="30">
        <v>43344</v>
      </c>
      <c r="M34" s="31">
        <v>14916</v>
      </c>
    </row>
    <row r="35" spans="1:13" x14ac:dyDescent="0.25">
      <c r="C35" s="27" t="s">
        <v>113</v>
      </c>
      <c r="D35" s="28" t="s">
        <v>112</v>
      </c>
      <c r="E35" s="28" t="s">
        <v>114</v>
      </c>
      <c r="F35" s="29" t="s">
        <v>110</v>
      </c>
      <c r="G35" s="29" t="s">
        <v>36</v>
      </c>
      <c r="H35" s="28" t="s">
        <v>46</v>
      </c>
      <c r="I35" s="29" t="s">
        <v>47</v>
      </c>
      <c r="J35" s="28" t="s">
        <v>39</v>
      </c>
      <c r="K35" s="29" t="s">
        <v>48</v>
      </c>
      <c r="L35" s="30">
        <v>43373</v>
      </c>
      <c r="M35" s="31">
        <v>28032.060000000041</v>
      </c>
    </row>
    <row r="36" spans="1:13" ht="45" x14ac:dyDescent="0.25">
      <c r="C36" s="27">
        <v>19102</v>
      </c>
      <c r="D36" s="28" t="s">
        <v>50</v>
      </c>
      <c r="E36" s="28" t="s">
        <v>116</v>
      </c>
      <c r="F36" s="29" t="s">
        <v>110</v>
      </c>
      <c r="G36" s="29" t="s">
        <v>36</v>
      </c>
      <c r="H36" s="28" t="s">
        <v>117</v>
      </c>
      <c r="I36" s="29" t="s">
        <v>38</v>
      </c>
      <c r="J36" s="28" t="s">
        <v>118</v>
      </c>
      <c r="K36" s="29" t="s">
        <v>61</v>
      </c>
      <c r="L36" s="30">
        <v>43444</v>
      </c>
      <c r="M36" s="31">
        <v>4500</v>
      </c>
    </row>
    <row r="37" spans="1:13" ht="45" x14ac:dyDescent="0.25">
      <c r="C37" s="27">
        <v>19102</v>
      </c>
      <c r="D37" s="28" t="s">
        <v>106</v>
      </c>
      <c r="E37" s="28" t="s">
        <v>116</v>
      </c>
      <c r="F37" s="29" t="s">
        <v>110</v>
      </c>
      <c r="G37" s="29" t="s">
        <v>36</v>
      </c>
      <c r="H37" s="28" t="s">
        <v>117</v>
      </c>
      <c r="I37" s="29" t="s">
        <v>38</v>
      </c>
      <c r="J37" s="28" t="s">
        <v>118</v>
      </c>
      <c r="K37" s="29" t="s">
        <v>61</v>
      </c>
      <c r="L37" s="30">
        <v>43444</v>
      </c>
      <c r="M37" s="31">
        <v>10500</v>
      </c>
    </row>
    <row r="38" spans="1:13" x14ac:dyDescent="0.25">
      <c r="C38" s="27" t="s">
        <v>113</v>
      </c>
      <c r="D38" s="28" t="s">
        <v>112</v>
      </c>
      <c r="E38" s="28" t="s">
        <v>114</v>
      </c>
      <c r="F38" s="29" t="s">
        <v>110</v>
      </c>
      <c r="G38" s="29" t="s">
        <v>36</v>
      </c>
      <c r="H38" s="28" t="s">
        <v>76</v>
      </c>
      <c r="I38" s="29" t="s">
        <v>47</v>
      </c>
      <c r="J38" s="28" t="s">
        <v>39</v>
      </c>
      <c r="K38" s="29" t="s">
        <v>48</v>
      </c>
      <c r="L38" s="30">
        <v>43465</v>
      </c>
      <c r="M38" s="31">
        <v>11662.279999999999</v>
      </c>
    </row>
    <row r="39" spans="1:13" x14ac:dyDescent="0.25">
      <c r="C39" s="27" t="s">
        <v>113</v>
      </c>
      <c r="D39" s="28" t="s">
        <v>112</v>
      </c>
      <c r="E39" s="48" t="s">
        <v>114</v>
      </c>
      <c r="F39" s="49" t="s">
        <v>110</v>
      </c>
      <c r="G39" s="49" t="s">
        <v>36</v>
      </c>
      <c r="H39" s="28" t="s">
        <v>84</v>
      </c>
      <c r="I39" s="29" t="s">
        <v>47</v>
      </c>
      <c r="J39" s="28" t="s">
        <v>39</v>
      </c>
      <c r="K39" s="29" t="s">
        <v>48</v>
      </c>
      <c r="L39" s="30">
        <v>43555</v>
      </c>
      <c r="M39" s="31">
        <v>-9202.2199999999939</v>
      </c>
    </row>
    <row r="40" spans="1:13" ht="45" x14ac:dyDescent="0.25">
      <c r="C40" s="27">
        <v>17155</v>
      </c>
      <c r="D40" s="28" t="s">
        <v>106</v>
      </c>
      <c r="E40" s="28" t="s">
        <v>109</v>
      </c>
      <c r="F40" s="29" t="s">
        <v>110</v>
      </c>
      <c r="G40" s="29" t="s">
        <v>36</v>
      </c>
      <c r="H40" s="28" t="s">
        <v>59</v>
      </c>
      <c r="I40" s="29" t="s">
        <v>60</v>
      </c>
      <c r="J40" s="28" t="s">
        <v>111</v>
      </c>
      <c r="K40" s="29" t="s">
        <v>61</v>
      </c>
      <c r="L40" s="30">
        <v>43636</v>
      </c>
      <c r="M40" s="31">
        <v>14912</v>
      </c>
    </row>
    <row r="41" spans="1:13" x14ac:dyDescent="0.25">
      <c r="C41" s="27" t="s">
        <v>113</v>
      </c>
      <c r="D41" s="28" t="s">
        <v>112</v>
      </c>
      <c r="E41" s="28" t="s">
        <v>114</v>
      </c>
      <c r="F41" s="29" t="s">
        <v>110</v>
      </c>
      <c r="G41" s="29" t="s">
        <v>36</v>
      </c>
      <c r="H41" s="28" t="s">
        <v>91</v>
      </c>
      <c r="I41" s="29" t="s">
        <v>47</v>
      </c>
      <c r="J41" s="28" t="s">
        <v>39</v>
      </c>
      <c r="K41" s="29" t="s">
        <v>48</v>
      </c>
      <c r="L41" s="30">
        <v>43646</v>
      </c>
      <c r="M41" s="31">
        <v>28920.000000000004</v>
      </c>
    </row>
    <row r="42" spans="1:13" x14ac:dyDescent="0.25">
      <c r="A42" s="26"/>
      <c r="B42" s="26"/>
      <c r="C42" s="33"/>
      <c r="D42" s="34"/>
      <c r="E42" s="35"/>
      <c r="F42" s="36"/>
      <c r="G42" s="37"/>
      <c r="H42" s="37"/>
      <c r="I42" s="36"/>
      <c r="J42" s="32"/>
      <c r="K42" s="32"/>
      <c r="L42" s="32"/>
      <c r="M42" s="38"/>
    </row>
    <row r="43" spans="1:13" ht="21" x14ac:dyDescent="0.25">
      <c r="A43" s="11" t="s">
        <v>129</v>
      </c>
      <c r="B43" s="11"/>
      <c r="C43" s="54"/>
      <c r="D43" s="55"/>
      <c r="E43" s="56"/>
      <c r="F43" s="57"/>
      <c r="G43" s="58"/>
      <c r="H43" s="59" t="s">
        <v>2</v>
      </c>
      <c r="I43" s="60">
        <f>I44+I53+I60</f>
        <v>14</v>
      </c>
      <c r="J43" s="60"/>
      <c r="K43" s="60"/>
      <c r="L43" s="59" t="s">
        <v>3</v>
      </c>
      <c r="M43" s="61">
        <f>M44+M53+M60</f>
        <v>691033</v>
      </c>
    </row>
    <row r="44" spans="1:13" ht="21" x14ac:dyDescent="0.25">
      <c r="A44" s="52"/>
      <c r="B44" s="39" t="s">
        <v>129</v>
      </c>
      <c r="C44" s="62"/>
      <c r="D44" s="63"/>
      <c r="E44" s="64"/>
      <c r="F44" s="65"/>
      <c r="G44" s="66"/>
      <c r="H44" s="66" t="s">
        <v>2</v>
      </c>
      <c r="I44" s="67">
        <f>COUNT(M46:M52)</f>
        <v>6</v>
      </c>
      <c r="J44" s="68"/>
      <c r="K44" s="68"/>
      <c r="L44" s="67" t="s">
        <v>3</v>
      </c>
      <c r="M44" s="69">
        <f>SUM(M46:M52)</f>
        <v>622564</v>
      </c>
    </row>
    <row r="45" spans="1:13" ht="18.75" x14ac:dyDescent="0.25">
      <c r="A45" s="70"/>
      <c r="B45" s="70"/>
      <c r="C45" s="71" t="s">
        <v>5</v>
      </c>
      <c r="D45" s="72" t="s">
        <v>6</v>
      </c>
      <c r="E45" s="73" t="s">
        <v>7</v>
      </c>
      <c r="F45" s="73" t="s">
        <v>8</v>
      </c>
      <c r="G45" s="73" t="s">
        <v>9</v>
      </c>
      <c r="H45" s="73" t="s">
        <v>10</v>
      </c>
      <c r="I45" s="73" t="s">
        <v>11</v>
      </c>
      <c r="J45" s="73" t="s">
        <v>12</v>
      </c>
      <c r="K45" s="73" t="s">
        <v>13</v>
      </c>
      <c r="L45" s="74" t="s">
        <v>14</v>
      </c>
      <c r="M45" s="74" t="s">
        <v>3</v>
      </c>
    </row>
    <row r="46" spans="1:13" x14ac:dyDescent="0.25">
      <c r="C46" s="27">
        <v>16137</v>
      </c>
      <c r="D46" s="28" t="s">
        <v>68</v>
      </c>
      <c r="E46" s="28" t="s">
        <v>133</v>
      </c>
      <c r="F46" s="29" t="s">
        <v>134</v>
      </c>
      <c r="G46" s="29" t="s">
        <v>135</v>
      </c>
      <c r="H46" s="28" t="s">
        <v>136</v>
      </c>
      <c r="I46" s="29" t="s">
        <v>60</v>
      </c>
      <c r="J46" s="28" t="s">
        <v>39</v>
      </c>
      <c r="K46" s="29" t="s">
        <v>40</v>
      </c>
      <c r="L46" s="30">
        <v>43340</v>
      </c>
      <c r="M46" s="31">
        <v>549834</v>
      </c>
    </row>
    <row r="47" spans="1:13" x14ac:dyDescent="0.25">
      <c r="C47" s="27" t="s">
        <v>137</v>
      </c>
      <c r="D47" s="28" t="s">
        <v>55</v>
      </c>
      <c r="E47" s="28" t="s">
        <v>138</v>
      </c>
      <c r="F47" s="29" t="s">
        <v>139</v>
      </c>
      <c r="G47" s="29" t="s">
        <v>135</v>
      </c>
      <c r="H47" s="28" t="s">
        <v>46</v>
      </c>
      <c r="I47" s="29" t="s">
        <v>47</v>
      </c>
      <c r="J47" s="28" t="s">
        <v>39</v>
      </c>
      <c r="K47" s="29" t="s">
        <v>48</v>
      </c>
      <c r="L47" s="30">
        <v>43373</v>
      </c>
      <c r="M47" s="31">
        <v>1680</v>
      </c>
    </row>
    <row r="48" spans="1:13" x14ac:dyDescent="0.25">
      <c r="C48" s="27" t="s">
        <v>137</v>
      </c>
      <c r="D48" s="28" t="s">
        <v>55</v>
      </c>
      <c r="E48" s="48" t="s">
        <v>138</v>
      </c>
      <c r="F48" s="49" t="s">
        <v>139</v>
      </c>
      <c r="G48" s="49" t="s">
        <v>135</v>
      </c>
      <c r="H48" s="28" t="s">
        <v>84</v>
      </c>
      <c r="I48" s="29" t="s">
        <v>47</v>
      </c>
      <c r="J48" s="28" t="s">
        <v>39</v>
      </c>
      <c r="K48" s="29" t="s">
        <v>48</v>
      </c>
      <c r="L48" s="30">
        <v>43555</v>
      </c>
      <c r="M48" s="31">
        <v>900</v>
      </c>
    </row>
    <row r="49" spans="1:13" ht="45" x14ac:dyDescent="0.25">
      <c r="C49" s="27">
        <v>19198</v>
      </c>
      <c r="D49" s="28" t="s">
        <v>86</v>
      </c>
      <c r="E49" s="28" t="s">
        <v>142</v>
      </c>
      <c r="F49" s="29" t="s">
        <v>143</v>
      </c>
      <c r="G49" s="29" t="s">
        <v>135</v>
      </c>
      <c r="H49" s="28" t="s">
        <v>144</v>
      </c>
      <c r="I49" s="29" t="s">
        <v>38</v>
      </c>
      <c r="J49" s="28" t="s">
        <v>39</v>
      </c>
      <c r="K49" s="29" t="s">
        <v>40</v>
      </c>
      <c r="L49" s="30">
        <v>43628</v>
      </c>
      <c r="M49" s="31">
        <v>24250</v>
      </c>
    </row>
    <row r="50" spans="1:13" x14ac:dyDescent="0.25">
      <c r="C50" s="27" t="s">
        <v>146</v>
      </c>
      <c r="D50" s="28" t="s">
        <v>120</v>
      </c>
      <c r="E50" s="28" t="s">
        <v>147</v>
      </c>
      <c r="F50" s="29" t="s">
        <v>148</v>
      </c>
      <c r="G50" s="29" t="s">
        <v>135</v>
      </c>
      <c r="H50" s="28" t="s">
        <v>91</v>
      </c>
      <c r="I50" s="29" t="s">
        <v>47</v>
      </c>
      <c r="J50" s="28" t="s">
        <v>39</v>
      </c>
      <c r="K50" s="29" t="s">
        <v>48</v>
      </c>
      <c r="L50" s="30">
        <v>43646</v>
      </c>
      <c r="M50" s="31">
        <v>41000</v>
      </c>
    </row>
    <row r="51" spans="1:13" x14ac:dyDescent="0.25">
      <c r="C51" s="27" t="s">
        <v>137</v>
      </c>
      <c r="D51" s="28" t="s">
        <v>55</v>
      </c>
      <c r="E51" s="28" t="s">
        <v>138</v>
      </c>
      <c r="F51" s="29" t="s">
        <v>139</v>
      </c>
      <c r="G51" s="29" t="s">
        <v>135</v>
      </c>
      <c r="H51" s="28" t="s">
        <v>91</v>
      </c>
      <c r="I51" s="29" t="s">
        <v>47</v>
      </c>
      <c r="J51" s="28" t="s">
        <v>39</v>
      </c>
      <c r="K51" s="29" t="s">
        <v>48</v>
      </c>
      <c r="L51" s="30">
        <v>43646</v>
      </c>
      <c r="M51" s="31">
        <v>4900</v>
      </c>
    </row>
    <row r="52" spans="1:13" x14ac:dyDescent="0.25">
      <c r="A52" s="26"/>
      <c r="B52" s="26"/>
      <c r="C52" s="33"/>
      <c r="D52" s="34"/>
      <c r="E52" s="35"/>
      <c r="F52" s="36"/>
      <c r="G52" s="37"/>
      <c r="H52" s="37"/>
      <c r="I52" s="36"/>
      <c r="J52" s="32"/>
      <c r="K52" s="32"/>
      <c r="L52" s="32"/>
      <c r="M52" s="38"/>
    </row>
    <row r="53" spans="1:13" ht="21" x14ac:dyDescent="0.25">
      <c r="A53" s="52"/>
      <c r="B53" s="39" t="s">
        <v>151</v>
      </c>
      <c r="C53" s="62"/>
      <c r="D53" s="63"/>
      <c r="E53" s="64"/>
      <c r="F53" s="65"/>
      <c r="G53" s="66"/>
      <c r="H53" s="66" t="s">
        <v>2</v>
      </c>
      <c r="I53" s="67">
        <f>COUNT(M55:M59)</f>
        <v>4</v>
      </c>
      <c r="J53" s="68"/>
      <c r="K53" s="68"/>
      <c r="L53" s="67" t="s">
        <v>3</v>
      </c>
      <c r="M53" s="69">
        <f>SUM(M55:M59)</f>
        <v>32374</v>
      </c>
    </row>
    <row r="54" spans="1:13" ht="37.5" x14ac:dyDescent="0.25">
      <c r="A54" s="21"/>
      <c r="B54" s="21"/>
      <c r="C54" s="22" t="s">
        <v>5</v>
      </c>
      <c r="D54" s="23" t="s">
        <v>6</v>
      </c>
      <c r="E54" s="24" t="s">
        <v>7</v>
      </c>
      <c r="F54" s="24" t="s">
        <v>8</v>
      </c>
      <c r="G54" s="24" t="s">
        <v>9</v>
      </c>
      <c r="H54" s="24" t="s">
        <v>10</v>
      </c>
      <c r="I54" s="24" t="s">
        <v>11</v>
      </c>
      <c r="J54" s="24" t="s">
        <v>12</v>
      </c>
      <c r="K54" s="24" t="s">
        <v>13</v>
      </c>
      <c r="L54" s="25" t="s">
        <v>14</v>
      </c>
      <c r="M54" s="25" t="s">
        <v>3</v>
      </c>
    </row>
    <row r="55" spans="1:13" x14ac:dyDescent="0.25">
      <c r="C55" s="27" t="s">
        <v>154</v>
      </c>
      <c r="D55" s="28" t="s">
        <v>21</v>
      </c>
      <c r="E55" s="28" t="s">
        <v>151</v>
      </c>
      <c r="F55" s="29" t="s">
        <v>155</v>
      </c>
      <c r="G55" s="29" t="s">
        <v>135</v>
      </c>
      <c r="H55" s="28" t="s">
        <v>46</v>
      </c>
      <c r="I55" s="29" t="s">
        <v>47</v>
      </c>
      <c r="J55" s="28" t="s">
        <v>39</v>
      </c>
      <c r="K55" s="29" t="s">
        <v>48</v>
      </c>
      <c r="L55" s="30">
        <v>43373</v>
      </c>
      <c r="M55" s="31">
        <v>1600</v>
      </c>
    </row>
    <row r="56" spans="1:13" x14ac:dyDescent="0.25">
      <c r="C56" s="27" t="s">
        <v>154</v>
      </c>
      <c r="D56" s="28" t="s">
        <v>21</v>
      </c>
      <c r="E56" s="28" t="s">
        <v>151</v>
      </c>
      <c r="F56" s="29" t="s">
        <v>155</v>
      </c>
      <c r="G56" s="29" t="s">
        <v>135</v>
      </c>
      <c r="H56" s="28" t="s">
        <v>76</v>
      </c>
      <c r="I56" s="29" t="s">
        <v>47</v>
      </c>
      <c r="J56" s="28" t="s">
        <v>39</v>
      </c>
      <c r="K56" s="29" t="s">
        <v>48</v>
      </c>
      <c r="L56" s="30">
        <v>43465</v>
      </c>
      <c r="M56" s="31">
        <v>8704</v>
      </c>
    </row>
    <row r="57" spans="1:13" x14ac:dyDescent="0.25">
      <c r="C57" s="27" t="s">
        <v>154</v>
      </c>
      <c r="D57" s="28" t="s">
        <v>21</v>
      </c>
      <c r="E57" s="75" t="s">
        <v>151</v>
      </c>
      <c r="F57" s="76" t="s">
        <v>155</v>
      </c>
      <c r="G57" s="76" t="s">
        <v>135</v>
      </c>
      <c r="H57" s="28" t="s">
        <v>84</v>
      </c>
      <c r="I57" s="29" t="s">
        <v>47</v>
      </c>
      <c r="J57" s="28" t="s">
        <v>39</v>
      </c>
      <c r="K57" s="29" t="s">
        <v>48</v>
      </c>
      <c r="L57" s="30">
        <v>43555</v>
      </c>
      <c r="M57" s="31">
        <v>16200</v>
      </c>
    </row>
    <row r="58" spans="1:13" x14ac:dyDescent="0.25">
      <c r="C58" s="27" t="s">
        <v>154</v>
      </c>
      <c r="D58" s="28" t="s">
        <v>21</v>
      </c>
      <c r="E58" s="28" t="s">
        <v>151</v>
      </c>
      <c r="F58" s="29" t="s">
        <v>155</v>
      </c>
      <c r="G58" s="29" t="s">
        <v>135</v>
      </c>
      <c r="H58" s="28" t="s">
        <v>91</v>
      </c>
      <c r="I58" s="29" t="s">
        <v>47</v>
      </c>
      <c r="J58" s="28" t="s">
        <v>39</v>
      </c>
      <c r="K58" s="29" t="s">
        <v>48</v>
      </c>
      <c r="L58" s="30">
        <v>43646</v>
      </c>
      <c r="M58" s="31">
        <v>5870</v>
      </c>
    </row>
    <row r="59" spans="1:13" x14ac:dyDescent="0.25">
      <c r="A59" s="26"/>
      <c r="B59" s="26"/>
      <c r="C59" s="33"/>
      <c r="D59" s="34"/>
      <c r="E59" s="35"/>
      <c r="F59" s="36"/>
      <c r="G59" s="37"/>
      <c r="H59" s="37"/>
      <c r="I59" s="36"/>
      <c r="J59" s="32"/>
      <c r="K59" s="32"/>
      <c r="L59" s="32"/>
      <c r="M59" s="38"/>
    </row>
    <row r="60" spans="1:13" ht="21" x14ac:dyDescent="0.25">
      <c r="A60" s="52"/>
      <c r="B60" s="39" t="s">
        <v>162</v>
      </c>
      <c r="C60" s="62"/>
      <c r="D60" s="63"/>
      <c r="E60" s="64"/>
      <c r="F60" s="65"/>
      <c r="G60" s="66"/>
      <c r="H60" s="66" t="s">
        <v>2</v>
      </c>
      <c r="I60" s="67">
        <f>COUNT(M62:M66)</f>
        <v>4</v>
      </c>
      <c r="J60" s="68"/>
      <c r="K60" s="68"/>
      <c r="L60" s="67" t="s">
        <v>3</v>
      </c>
      <c r="M60" s="69">
        <f>SUM(M62:M66)</f>
        <v>36095</v>
      </c>
    </row>
    <row r="61" spans="1:13" ht="37.5" x14ac:dyDescent="0.25">
      <c r="A61" s="21"/>
      <c r="B61" s="21"/>
      <c r="C61" s="22" t="s">
        <v>5</v>
      </c>
      <c r="D61" s="23" t="s">
        <v>6</v>
      </c>
      <c r="E61" s="24" t="s">
        <v>7</v>
      </c>
      <c r="F61" s="24" t="s">
        <v>8</v>
      </c>
      <c r="G61" s="24" t="s">
        <v>9</v>
      </c>
      <c r="H61" s="24" t="s">
        <v>10</v>
      </c>
      <c r="I61" s="24" t="s">
        <v>11</v>
      </c>
      <c r="J61" s="24" t="s">
        <v>12</v>
      </c>
      <c r="K61" s="24" t="s">
        <v>13</v>
      </c>
      <c r="L61" s="25" t="s">
        <v>14</v>
      </c>
      <c r="M61" s="25" t="s">
        <v>3</v>
      </c>
    </row>
    <row r="62" spans="1:13" ht="30" x14ac:dyDescent="0.25">
      <c r="C62" s="27" t="s">
        <v>165</v>
      </c>
      <c r="D62" s="28" t="s">
        <v>93</v>
      </c>
      <c r="E62" s="28" t="s">
        <v>162</v>
      </c>
      <c r="F62" s="29" t="s">
        <v>166</v>
      </c>
      <c r="G62" s="29" t="s">
        <v>135</v>
      </c>
      <c r="H62" s="28" t="s">
        <v>46</v>
      </c>
      <c r="I62" s="29" t="s">
        <v>47</v>
      </c>
      <c r="J62" s="28" t="s">
        <v>39</v>
      </c>
      <c r="K62" s="29" t="s">
        <v>48</v>
      </c>
      <c r="L62" s="30">
        <v>43373</v>
      </c>
      <c r="M62" s="31">
        <v>-125</v>
      </c>
    </row>
    <row r="63" spans="1:13" ht="30" x14ac:dyDescent="0.25">
      <c r="C63" s="27" t="s">
        <v>165</v>
      </c>
      <c r="D63" s="28" t="s">
        <v>93</v>
      </c>
      <c r="E63" s="28" t="s">
        <v>162</v>
      </c>
      <c r="F63" s="29" t="s">
        <v>166</v>
      </c>
      <c r="G63" s="29" t="s">
        <v>135</v>
      </c>
      <c r="H63" s="28" t="s">
        <v>76</v>
      </c>
      <c r="I63" s="29" t="s">
        <v>47</v>
      </c>
      <c r="J63" s="28" t="s">
        <v>39</v>
      </c>
      <c r="K63" s="29" t="s">
        <v>48</v>
      </c>
      <c r="L63" s="30">
        <v>43465</v>
      </c>
      <c r="M63" s="31">
        <v>5013</v>
      </c>
    </row>
    <row r="64" spans="1:13" ht="30" x14ac:dyDescent="0.25">
      <c r="C64" s="27" t="s">
        <v>165</v>
      </c>
      <c r="D64" s="28" t="s">
        <v>93</v>
      </c>
      <c r="E64" s="75" t="s">
        <v>162</v>
      </c>
      <c r="F64" s="76" t="s">
        <v>166</v>
      </c>
      <c r="G64" s="76" t="s">
        <v>135</v>
      </c>
      <c r="H64" s="28" t="s">
        <v>84</v>
      </c>
      <c r="I64" s="29" t="s">
        <v>47</v>
      </c>
      <c r="J64" s="28" t="s">
        <v>39</v>
      </c>
      <c r="K64" s="29" t="s">
        <v>48</v>
      </c>
      <c r="L64" s="30">
        <v>43555</v>
      </c>
      <c r="M64" s="31">
        <v>5462</v>
      </c>
    </row>
    <row r="65" spans="1:13" ht="30" x14ac:dyDescent="0.25">
      <c r="C65" s="27" t="s">
        <v>165</v>
      </c>
      <c r="D65" s="28" t="s">
        <v>93</v>
      </c>
      <c r="E65" s="28" t="s">
        <v>162</v>
      </c>
      <c r="F65" s="29" t="s">
        <v>166</v>
      </c>
      <c r="G65" s="29" t="s">
        <v>135</v>
      </c>
      <c r="H65" s="28" t="s">
        <v>91</v>
      </c>
      <c r="I65" s="29" t="s">
        <v>47</v>
      </c>
      <c r="J65" s="28" t="s">
        <v>39</v>
      </c>
      <c r="K65" s="29" t="s">
        <v>48</v>
      </c>
      <c r="L65" s="30">
        <v>43646</v>
      </c>
      <c r="M65" s="31">
        <v>25745</v>
      </c>
    </row>
    <row r="66" spans="1:13" x14ac:dyDescent="0.25">
      <c r="A66" s="26"/>
      <c r="B66" s="26"/>
      <c r="C66" s="33"/>
      <c r="D66" s="34"/>
      <c r="E66" s="35"/>
      <c r="F66" s="36"/>
      <c r="G66" s="37"/>
      <c r="H66" s="37"/>
      <c r="I66" s="36"/>
      <c r="J66" s="32"/>
      <c r="K66" s="32"/>
      <c r="L66" s="32"/>
      <c r="M66" s="38"/>
    </row>
    <row r="67" spans="1:13" ht="21" x14ac:dyDescent="0.25">
      <c r="A67" s="11" t="s">
        <v>169</v>
      </c>
      <c r="B67" s="11"/>
      <c r="C67" s="54"/>
      <c r="D67" s="55"/>
      <c r="E67" s="56"/>
      <c r="F67" s="57"/>
      <c r="G67" s="58"/>
      <c r="H67" s="59" t="s">
        <v>2</v>
      </c>
      <c r="I67" s="60">
        <f>I68+I74</f>
        <v>3</v>
      </c>
      <c r="J67" s="60"/>
      <c r="K67" s="60"/>
      <c r="L67" s="59" t="s">
        <v>3</v>
      </c>
      <c r="M67" s="61">
        <f>M68+M74</f>
        <v>1300922</v>
      </c>
    </row>
    <row r="68" spans="1:13" ht="21" x14ac:dyDescent="0.25">
      <c r="A68" s="52"/>
      <c r="B68" s="39" t="s">
        <v>169</v>
      </c>
      <c r="C68" s="62"/>
      <c r="D68" s="63"/>
      <c r="E68" s="64"/>
      <c r="F68" s="65"/>
      <c r="G68" s="66"/>
      <c r="H68" s="66" t="s">
        <v>2</v>
      </c>
      <c r="I68" s="67">
        <f>COUNT(M70:M73)</f>
        <v>3</v>
      </c>
      <c r="J68" s="68"/>
      <c r="K68" s="68"/>
      <c r="L68" s="67" t="s">
        <v>3</v>
      </c>
      <c r="M68" s="69">
        <f>SUM(M70:M73)</f>
        <v>1300922</v>
      </c>
    </row>
    <row r="69" spans="1:13" ht="37.5" x14ac:dyDescent="0.25">
      <c r="A69" s="21"/>
      <c r="B69" s="21"/>
      <c r="C69" s="22" t="s">
        <v>5</v>
      </c>
      <c r="D69" s="23" t="s">
        <v>6</v>
      </c>
      <c r="E69" s="24" t="s">
        <v>7</v>
      </c>
      <c r="F69" s="24" t="s">
        <v>8</v>
      </c>
      <c r="G69" s="24" t="s">
        <v>9</v>
      </c>
      <c r="H69" s="24" t="s">
        <v>10</v>
      </c>
      <c r="I69" s="24" t="s">
        <v>11</v>
      </c>
      <c r="J69" s="24" t="s">
        <v>12</v>
      </c>
      <c r="K69" s="24" t="s">
        <v>13</v>
      </c>
      <c r="L69" s="25" t="s">
        <v>14</v>
      </c>
      <c r="M69" s="25" t="s">
        <v>3</v>
      </c>
    </row>
    <row r="70" spans="1:13" ht="30" x14ac:dyDescent="0.25">
      <c r="C70" s="27">
        <v>7169</v>
      </c>
      <c r="D70" s="28" t="s">
        <v>127</v>
      </c>
      <c r="E70" s="28" t="s">
        <v>172</v>
      </c>
      <c r="F70" s="29" t="s">
        <v>173</v>
      </c>
      <c r="G70" s="29" t="s">
        <v>173</v>
      </c>
      <c r="H70" s="28" t="s">
        <v>174</v>
      </c>
      <c r="I70" s="29" t="s">
        <v>175</v>
      </c>
      <c r="J70" s="28" t="s">
        <v>39</v>
      </c>
      <c r="K70" s="29" t="s">
        <v>40</v>
      </c>
      <c r="L70" s="30">
        <v>43360</v>
      </c>
      <c r="M70" s="31">
        <v>378175</v>
      </c>
    </row>
    <row r="71" spans="1:13" ht="30" x14ac:dyDescent="0.25">
      <c r="C71" s="27">
        <v>7169</v>
      </c>
      <c r="D71" s="28" t="s">
        <v>127</v>
      </c>
      <c r="E71" s="28" t="s">
        <v>176</v>
      </c>
      <c r="F71" s="29" t="s">
        <v>173</v>
      </c>
      <c r="G71" s="29" t="s">
        <v>173</v>
      </c>
      <c r="H71" s="28" t="s">
        <v>174</v>
      </c>
      <c r="I71" s="29" t="s">
        <v>175</v>
      </c>
      <c r="J71" s="28" t="s">
        <v>39</v>
      </c>
      <c r="K71" s="29" t="s">
        <v>40</v>
      </c>
      <c r="L71" s="30">
        <v>43360</v>
      </c>
      <c r="M71" s="31">
        <v>438683</v>
      </c>
    </row>
    <row r="72" spans="1:13" ht="30" x14ac:dyDescent="0.25">
      <c r="C72" s="27">
        <v>7169</v>
      </c>
      <c r="D72" s="28" t="s">
        <v>127</v>
      </c>
      <c r="E72" s="28" t="s">
        <v>178</v>
      </c>
      <c r="F72" s="29" t="s">
        <v>173</v>
      </c>
      <c r="G72" s="29" t="s">
        <v>173</v>
      </c>
      <c r="H72" s="28" t="s">
        <v>174</v>
      </c>
      <c r="I72" s="29" t="s">
        <v>175</v>
      </c>
      <c r="J72" s="28" t="s">
        <v>39</v>
      </c>
      <c r="K72" s="29" t="s">
        <v>40</v>
      </c>
      <c r="L72" s="30">
        <v>43503</v>
      </c>
      <c r="M72" s="31">
        <v>484064</v>
      </c>
    </row>
    <row r="73" spans="1:13" x14ac:dyDescent="0.25">
      <c r="A73" s="26"/>
      <c r="B73" s="26"/>
      <c r="C73" s="33"/>
      <c r="D73" s="34"/>
      <c r="E73" s="35"/>
      <c r="F73" s="36"/>
      <c r="G73" s="37"/>
      <c r="H73" s="37"/>
      <c r="I73" s="36"/>
      <c r="J73" s="32"/>
      <c r="K73" s="32"/>
      <c r="L73" s="32"/>
      <c r="M73" s="38"/>
    </row>
    <row r="74" spans="1:13" ht="21" x14ac:dyDescent="0.25">
      <c r="A74" s="52"/>
      <c r="B74" s="39" t="s">
        <v>179</v>
      </c>
      <c r="C74" s="62"/>
      <c r="D74" s="63"/>
      <c r="E74" s="64"/>
      <c r="F74" s="65"/>
      <c r="G74" s="66"/>
      <c r="H74" s="66" t="s">
        <v>2</v>
      </c>
      <c r="I74" s="67">
        <f>COUNT(M76:M77)</f>
        <v>0</v>
      </c>
      <c r="J74" s="68"/>
      <c r="K74" s="68"/>
      <c r="L74" s="67" t="s">
        <v>3</v>
      </c>
      <c r="M74" s="69">
        <f>SUM(M76:M77)</f>
        <v>0</v>
      </c>
    </row>
    <row r="75" spans="1:13" ht="37.5" x14ac:dyDescent="0.25">
      <c r="A75" s="21"/>
      <c r="B75" s="21"/>
      <c r="C75" s="22" t="s">
        <v>5</v>
      </c>
      <c r="D75" s="23" t="s">
        <v>6</v>
      </c>
      <c r="E75" s="24" t="s">
        <v>7</v>
      </c>
      <c r="F75" s="24" t="s">
        <v>8</v>
      </c>
      <c r="G75" s="24" t="s">
        <v>9</v>
      </c>
      <c r="H75" s="24" t="s">
        <v>10</v>
      </c>
      <c r="I75" s="24" t="s">
        <v>11</v>
      </c>
      <c r="J75" s="24" t="s">
        <v>12</v>
      </c>
      <c r="K75" s="24" t="s">
        <v>13</v>
      </c>
      <c r="L75" s="25" t="s">
        <v>14</v>
      </c>
      <c r="M75" s="25" t="s">
        <v>3</v>
      </c>
    </row>
    <row r="76" spans="1:13" x14ac:dyDescent="0.25">
      <c r="C76" s="27"/>
      <c r="D76" s="28"/>
      <c r="E76" s="28"/>
      <c r="F76" s="29"/>
      <c r="G76" s="29"/>
      <c r="H76" s="28"/>
      <c r="I76" s="29"/>
      <c r="J76" s="28"/>
      <c r="K76" s="29"/>
      <c r="L76" s="30"/>
      <c r="M76" s="31"/>
    </row>
    <row r="77" spans="1:13" x14ac:dyDescent="0.25">
      <c r="A77" s="26"/>
      <c r="B77" s="26"/>
      <c r="C77" s="33"/>
      <c r="D77" s="34"/>
      <c r="E77" s="35"/>
      <c r="F77" s="36"/>
      <c r="G77" s="37"/>
      <c r="H77" s="37"/>
      <c r="I77" s="36"/>
      <c r="J77" s="32"/>
      <c r="K77" s="32"/>
      <c r="L77" s="32"/>
      <c r="M77" s="38"/>
    </row>
    <row r="78" spans="1:13" ht="21" x14ac:dyDescent="0.25">
      <c r="A78" s="11" t="s">
        <v>182</v>
      </c>
      <c r="B78" s="11"/>
      <c r="C78" s="54"/>
      <c r="D78" s="55"/>
      <c r="E78" s="56"/>
      <c r="F78" s="57"/>
      <c r="G78" s="58"/>
      <c r="H78" s="59" t="s">
        <v>2</v>
      </c>
      <c r="I78" s="60">
        <f>I79+I110+I114+I98</f>
        <v>25</v>
      </c>
      <c r="J78" s="60"/>
      <c r="K78" s="60"/>
      <c r="L78" s="59" t="s">
        <v>3</v>
      </c>
      <c r="M78" s="61">
        <f>M79+M110+M114+M98</f>
        <v>2585558.0300000003</v>
      </c>
    </row>
    <row r="79" spans="1:13" ht="21" x14ac:dyDescent="0.25">
      <c r="A79" s="52"/>
      <c r="B79" s="39" t="s">
        <v>182</v>
      </c>
      <c r="C79" s="62"/>
      <c r="D79" s="63"/>
      <c r="E79" s="64"/>
      <c r="F79" s="65"/>
      <c r="G79" s="66"/>
      <c r="H79" s="66" t="s">
        <v>2</v>
      </c>
      <c r="I79" s="67">
        <f>COUNT(M81:M97)</f>
        <v>16</v>
      </c>
      <c r="J79" s="68"/>
      <c r="K79" s="68"/>
      <c r="L79" s="67" t="s">
        <v>3</v>
      </c>
      <c r="M79" s="69">
        <f>SUM(M81:M97)</f>
        <v>1022175.3099999999</v>
      </c>
    </row>
    <row r="80" spans="1:13" ht="37.5" x14ac:dyDescent="0.25">
      <c r="A80" s="21"/>
      <c r="B80" s="21"/>
      <c r="C80" s="22" t="s">
        <v>5</v>
      </c>
      <c r="D80" s="23" t="s">
        <v>6</v>
      </c>
      <c r="E80" s="24" t="s">
        <v>7</v>
      </c>
      <c r="F80" s="24" t="s">
        <v>8</v>
      </c>
      <c r="G80" s="24" t="s">
        <v>9</v>
      </c>
      <c r="H80" s="24" t="s">
        <v>10</v>
      </c>
      <c r="I80" s="24" t="s">
        <v>11</v>
      </c>
      <c r="J80" s="24" t="s">
        <v>12</v>
      </c>
      <c r="K80" s="24" t="s">
        <v>13</v>
      </c>
      <c r="L80" s="25" t="s">
        <v>14</v>
      </c>
      <c r="M80" s="25" t="s">
        <v>3</v>
      </c>
    </row>
    <row r="81" spans="3:13" x14ac:dyDescent="0.25">
      <c r="C81" s="27" t="s">
        <v>184</v>
      </c>
      <c r="D81" s="28" t="s">
        <v>65</v>
      </c>
      <c r="E81" s="28" t="s">
        <v>185</v>
      </c>
      <c r="F81" s="29" t="s">
        <v>186</v>
      </c>
      <c r="G81" s="29" t="s">
        <v>187</v>
      </c>
      <c r="H81" s="28" t="s">
        <v>46</v>
      </c>
      <c r="I81" s="29" t="s">
        <v>47</v>
      </c>
      <c r="J81" s="28" t="s">
        <v>39</v>
      </c>
      <c r="K81" s="29" t="s">
        <v>48</v>
      </c>
      <c r="L81" s="30">
        <v>43373</v>
      </c>
      <c r="M81" s="31">
        <v>5495</v>
      </c>
    </row>
    <row r="82" spans="3:13" x14ac:dyDescent="0.25">
      <c r="C82" s="27" t="s">
        <v>188</v>
      </c>
      <c r="D82" s="28" t="s">
        <v>156</v>
      </c>
      <c r="E82" s="28" t="s">
        <v>189</v>
      </c>
      <c r="F82" s="29" t="s">
        <v>190</v>
      </c>
      <c r="G82" s="29" t="s">
        <v>187</v>
      </c>
      <c r="H82" s="28" t="s">
        <v>46</v>
      </c>
      <c r="I82" s="29" t="s">
        <v>47</v>
      </c>
      <c r="J82" s="28" t="s">
        <v>39</v>
      </c>
      <c r="K82" s="29" t="s">
        <v>48</v>
      </c>
      <c r="L82" s="30">
        <v>43373</v>
      </c>
      <c r="M82" s="31">
        <v>12086</v>
      </c>
    </row>
    <row r="83" spans="3:13" x14ac:dyDescent="0.25">
      <c r="C83" s="27" t="s">
        <v>191</v>
      </c>
      <c r="D83" s="28" t="s">
        <v>90</v>
      </c>
      <c r="E83" s="28" t="s">
        <v>192</v>
      </c>
      <c r="F83" s="29" t="s">
        <v>193</v>
      </c>
      <c r="G83" s="29" t="s">
        <v>187</v>
      </c>
      <c r="H83" s="28" t="s">
        <v>46</v>
      </c>
      <c r="I83" s="29" t="s">
        <v>47</v>
      </c>
      <c r="J83" s="28" t="s">
        <v>39</v>
      </c>
      <c r="K83" s="29" t="s">
        <v>48</v>
      </c>
      <c r="L83" s="30">
        <v>43373</v>
      </c>
      <c r="M83" s="31">
        <v>4005.5</v>
      </c>
    </row>
    <row r="84" spans="3:13" x14ac:dyDescent="0.25">
      <c r="C84" s="27" t="s">
        <v>194</v>
      </c>
      <c r="D84" s="28" t="s">
        <v>97</v>
      </c>
      <c r="E84" s="28" t="s">
        <v>195</v>
      </c>
      <c r="F84" s="29" t="s">
        <v>196</v>
      </c>
      <c r="G84" s="29" t="s">
        <v>197</v>
      </c>
      <c r="H84" s="28" t="s">
        <v>46</v>
      </c>
      <c r="I84" s="29" t="s">
        <v>47</v>
      </c>
      <c r="J84" s="28" t="s">
        <v>39</v>
      </c>
      <c r="K84" s="29" t="s">
        <v>48</v>
      </c>
      <c r="L84" s="30">
        <v>43373</v>
      </c>
      <c r="M84" s="31">
        <v>208502.74</v>
      </c>
    </row>
    <row r="85" spans="3:13" x14ac:dyDescent="0.25">
      <c r="C85" s="27" t="s">
        <v>184</v>
      </c>
      <c r="D85" s="28" t="s">
        <v>65</v>
      </c>
      <c r="E85" s="28" t="s">
        <v>185</v>
      </c>
      <c r="F85" s="29" t="s">
        <v>186</v>
      </c>
      <c r="G85" s="29" t="s">
        <v>187</v>
      </c>
      <c r="H85" s="28" t="s">
        <v>76</v>
      </c>
      <c r="I85" s="29" t="s">
        <v>47</v>
      </c>
      <c r="J85" s="28" t="s">
        <v>39</v>
      </c>
      <c r="K85" s="29" t="s">
        <v>48</v>
      </c>
      <c r="L85" s="30">
        <v>43465</v>
      </c>
      <c r="M85" s="31">
        <v>7923</v>
      </c>
    </row>
    <row r="86" spans="3:13" x14ac:dyDescent="0.25">
      <c r="C86" s="27" t="s">
        <v>188</v>
      </c>
      <c r="D86" s="28" t="s">
        <v>156</v>
      </c>
      <c r="E86" s="28" t="s">
        <v>189</v>
      </c>
      <c r="F86" s="29" t="s">
        <v>190</v>
      </c>
      <c r="G86" s="29" t="s">
        <v>187</v>
      </c>
      <c r="H86" s="28" t="s">
        <v>76</v>
      </c>
      <c r="I86" s="29" t="s">
        <v>47</v>
      </c>
      <c r="J86" s="28" t="s">
        <v>39</v>
      </c>
      <c r="K86" s="29" t="s">
        <v>48</v>
      </c>
      <c r="L86" s="30">
        <v>43465</v>
      </c>
      <c r="M86" s="31">
        <v>10989</v>
      </c>
    </row>
    <row r="87" spans="3:13" x14ac:dyDescent="0.25">
      <c r="C87" s="27" t="s">
        <v>191</v>
      </c>
      <c r="D87" s="28" t="s">
        <v>90</v>
      </c>
      <c r="E87" s="28" t="s">
        <v>192</v>
      </c>
      <c r="F87" s="29" t="s">
        <v>193</v>
      </c>
      <c r="G87" s="29" t="s">
        <v>187</v>
      </c>
      <c r="H87" s="28" t="s">
        <v>76</v>
      </c>
      <c r="I87" s="29" t="s">
        <v>47</v>
      </c>
      <c r="J87" s="28" t="s">
        <v>39</v>
      </c>
      <c r="K87" s="29" t="s">
        <v>48</v>
      </c>
      <c r="L87" s="30">
        <v>43465</v>
      </c>
      <c r="M87" s="31">
        <v>4138</v>
      </c>
    </row>
    <row r="88" spans="3:13" x14ac:dyDescent="0.25">
      <c r="C88" s="27" t="s">
        <v>194</v>
      </c>
      <c r="D88" s="28" t="s">
        <v>97</v>
      </c>
      <c r="E88" s="28" t="s">
        <v>195</v>
      </c>
      <c r="F88" s="29" t="s">
        <v>196</v>
      </c>
      <c r="G88" s="29" t="s">
        <v>197</v>
      </c>
      <c r="H88" s="28" t="s">
        <v>76</v>
      </c>
      <c r="I88" s="29" t="s">
        <v>47</v>
      </c>
      <c r="J88" s="28" t="s">
        <v>39</v>
      </c>
      <c r="K88" s="29" t="s">
        <v>48</v>
      </c>
      <c r="L88" s="30">
        <v>43465</v>
      </c>
      <c r="M88" s="31">
        <v>189926.09</v>
      </c>
    </row>
    <row r="89" spans="3:13" x14ac:dyDescent="0.25">
      <c r="C89" s="27" t="s">
        <v>184</v>
      </c>
      <c r="D89" s="28" t="s">
        <v>65</v>
      </c>
      <c r="E89" s="48" t="s">
        <v>185</v>
      </c>
      <c r="F89" s="49" t="s">
        <v>186</v>
      </c>
      <c r="G89" s="49" t="s">
        <v>187</v>
      </c>
      <c r="H89" s="28" t="s">
        <v>84</v>
      </c>
      <c r="I89" s="29" t="s">
        <v>47</v>
      </c>
      <c r="J89" s="28" t="s">
        <v>39</v>
      </c>
      <c r="K89" s="29" t="s">
        <v>48</v>
      </c>
      <c r="L89" s="30">
        <v>43555</v>
      </c>
      <c r="M89" s="31">
        <v>2398</v>
      </c>
    </row>
    <row r="90" spans="3:13" x14ac:dyDescent="0.25">
      <c r="C90" s="27" t="s">
        <v>191</v>
      </c>
      <c r="D90" s="28" t="s">
        <v>90</v>
      </c>
      <c r="E90" s="75" t="s">
        <v>192</v>
      </c>
      <c r="F90" s="76" t="s">
        <v>193</v>
      </c>
      <c r="G90" s="76" t="s">
        <v>187</v>
      </c>
      <c r="H90" s="28" t="s">
        <v>84</v>
      </c>
      <c r="I90" s="29" t="s">
        <v>47</v>
      </c>
      <c r="J90" s="28" t="s">
        <v>39</v>
      </c>
      <c r="K90" s="29" t="s">
        <v>48</v>
      </c>
      <c r="L90" s="30">
        <v>43555</v>
      </c>
      <c r="M90" s="31">
        <v>4954</v>
      </c>
    </row>
    <row r="91" spans="3:13" x14ac:dyDescent="0.25">
      <c r="C91" s="27" t="s">
        <v>146</v>
      </c>
      <c r="D91" s="28" t="s">
        <v>120</v>
      </c>
      <c r="E91" s="48" t="s">
        <v>147</v>
      </c>
      <c r="F91" s="49" t="s">
        <v>148</v>
      </c>
      <c r="G91" s="49" t="s">
        <v>187</v>
      </c>
      <c r="H91" s="28" t="s">
        <v>84</v>
      </c>
      <c r="I91" s="29" t="s">
        <v>47</v>
      </c>
      <c r="J91" s="28" t="s">
        <v>39</v>
      </c>
      <c r="K91" s="29" t="s">
        <v>48</v>
      </c>
      <c r="L91" s="30">
        <v>43555</v>
      </c>
      <c r="M91" s="31">
        <v>1500</v>
      </c>
    </row>
    <row r="92" spans="3:13" x14ac:dyDescent="0.25">
      <c r="C92" s="27" t="s">
        <v>194</v>
      </c>
      <c r="D92" s="28" t="s">
        <v>97</v>
      </c>
      <c r="E92" s="75" t="s">
        <v>195</v>
      </c>
      <c r="F92" s="76" t="s">
        <v>196</v>
      </c>
      <c r="G92" s="76" t="s">
        <v>197</v>
      </c>
      <c r="H92" s="28" t="s">
        <v>84</v>
      </c>
      <c r="I92" s="29" t="s">
        <v>47</v>
      </c>
      <c r="J92" s="28" t="s">
        <v>39</v>
      </c>
      <c r="K92" s="29" t="s">
        <v>48</v>
      </c>
      <c r="L92" s="30">
        <v>43555</v>
      </c>
      <c r="M92" s="31">
        <v>216426.21</v>
      </c>
    </row>
    <row r="93" spans="3:13" x14ac:dyDescent="0.25">
      <c r="C93" s="27" t="s">
        <v>184</v>
      </c>
      <c r="D93" s="28" t="s">
        <v>65</v>
      </c>
      <c r="E93" s="28" t="s">
        <v>185</v>
      </c>
      <c r="F93" s="29" t="s">
        <v>186</v>
      </c>
      <c r="G93" s="29" t="s">
        <v>187</v>
      </c>
      <c r="H93" s="28" t="s">
        <v>91</v>
      </c>
      <c r="I93" s="29" t="s">
        <v>47</v>
      </c>
      <c r="J93" s="28" t="s">
        <v>39</v>
      </c>
      <c r="K93" s="29" t="s">
        <v>48</v>
      </c>
      <c r="L93" s="30">
        <v>43646</v>
      </c>
      <c r="M93" s="31">
        <v>16542</v>
      </c>
    </row>
    <row r="94" spans="3:13" ht="45" x14ac:dyDescent="0.25">
      <c r="C94" s="27">
        <v>19203</v>
      </c>
      <c r="D94" s="28" t="s">
        <v>24</v>
      </c>
      <c r="E94" s="28" t="s">
        <v>204</v>
      </c>
      <c r="F94" s="29" t="s">
        <v>190</v>
      </c>
      <c r="G94" s="29" t="s">
        <v>187</v>
      </c>
      <c r="H94" s="28" t="s">
        <v>136</v>
      </c>
      <c r="I94" s="29" t="s">
        <v>60</v>
      </c>
      <c r="J94" s="28" t="s">
        <v>144</v>
      </c>
      <c r="K94" s="29" t="s">
        <v>40</v>
      </c>
      <c r="L94" s="30">
        <v>43633</v>
      </c>
      <c r="M94" s="31">
        <v>100000</v>
      </c>
    </row>
    <row r="95" spans="3:13" x14ac:dyDescent="0.25">
      <c r="C95" s="27" t="s">
        <v>191</v>
      </c>
      <c r="D95" s="28" t="s">
        <v>90</v>
      </c>
      <c r="E95" s="28" t="s">
        <v>192</v>
      </c>
      <c r="F95" s="29" t="s">
        <v>193</v>
      </c>
      <c r="G95" s="29" t="s">
        <v>187</v>
      </c>
      <c r="H95" s="28" t="s">
        <v>91</v>
      </c>
      <c r="I95" s="29" t="s">
        <v>47</v>
      </c>
      <c r="J95" s="28" t="s">
        <v>39</v>
      </c>
      <c r="K95" s="29" t="s">
        <v>48</v>
      </c>
      <c r="L95" s="30">
        <v>43646</v>
      </c>
      <c r="M95" s="31">
        <v>3965</v>
      </c>
    </row>
    <row r="96" spans="3:13" x14ac:dyDescent="0.25">
      <c r="C96" s="27" t="s">
        <v>194</v>
      </c>
      <c r="D96" s="28" t="s">
        <v>97</v>
      </c>
      <c r="E96" s="28" t="s">
        <v>195</v>
      </c>
      <c r="F96" s="29" t="s">
        <v>196</v>
      </c>
      <c r="G96" s="29" t="s">
        <v>197</v>
      </c>
      <c r="H96" s="28" t="s">
        <v>91</v>
      </c>
      <c r="I96" s="29" t="s">
        <v>47</v>
      </c>
      <c r="J96" s="28" t="s">
        <v>39</v>
      </c>
      <c r="K96" s="29" t="s">
        <v>48</v>
      </c>
      <c r="L96" s="30">
        <v>43646</v>
      </c>
      <c r="M96" s="31">
        <v>233324.77000000002</v>
      </c>
    </row>
    <row r="97" spans="1:13" x14ac:dyDescent="0.25">
      <c r="A97" s="26"/>
      <c r="B97" s="26"/>
      <c r="C97" s="34"/>
      <c r="D97" s="50"/>
      <c r="E97" s="35"/>
      <c r="F97" s="37"/>
      <c r="G97" s="37"/>
      <c r="H97" s="36"/>
      <c r="I97" s="37"/>
      <c r="J97" s="32"/>
      <c r="K97" s="37"/>
      <c r="L97" s="33"/>
      <c r="M97" s="51"/>
    </row>
    <row r="98" spans="1:13" ht="21" x14ac:dyDescent="0.25">
      <c r="A98" s="52"/>
      <c r="B98" s="39" t="s">
        <v>207</v>
      </c>
      <c r="C98" s="62"/>
      <c r="D98" s="63"/>
      <c r="E98" s="64"/>
      <c r="F98" s="65"/>
      <c r="G98" s="66"/>
      <c r="H98" s="66" t="s">
        <v>2</v>
      </c>
      <c r="I98" s="67">
        <f>COUNT(M100:M109)</f>
        <v>9</v>
      </c>
      <c r="J98" s="68"/>
      <c r="K98" s="68"/>
      <c r="L98" s="67" t="s">
        <v>3</v>
      </c>
      <c r="M98" s="69">
        <f>SUM(M100:M109)</f>
        <v>1563382.7200000002</v>
      </c>
    </row>
    <row r="99" spans="1:13" ht="37.5" x14ac:dyDescent="0.25">
      <c r="A99" s="21"/>
      <c r="B99" s="21"/>
      <c r="C99" s="22" t="s">
        <v>5</v>
      </c>
      <c r="D99" s="23" t="s">
        <v>6</v>
      </c>
      <c r="E99" s="24" t="s">
        <v>7</v>
      </c>
      <c r="F99" s="24" t="s">
        <v>8</v>
      </c>
      <c r="G99" s="24" t="s">
        <v>9</v>
      </c>
      <c r="H99" s="24" t="s">
        <v>10</v>
      </c>
      <c r="I99" s="24" t="s">
        <v>11</v>
      </c>
      <c r="J99" s="24" t="s">
        <v>12</v>
      </c>
      <c r="K99" s="24" t="s">
        <v>13</v>
      </c>
      <c r="L99" s="25" t="s">
        <v>14</v>
      </c>
      <c r="M99" s="25" t="s">
        <v>3</v>
      </c>
    </row>
    <row r="100" spans="1:13" ht="45" x14ac:dyDescent="0.25">
      <c r="C100" s="27">
        <v>18173</v>
      </c>
      <c r="D100" s="28" t="s">
        <v>16</v>
      </c>
      <c r="E100" s="28" t="s">
        <v>208</v>
      </c>
      <c r="F100" s="29" t="s">
        <v>209</v>
      </c>
      <c r="G100" s="29" t="s">
        <v>187</v>
      </c>
      <c r="H100" s="28" t="s">
        <v>144</v>
      </c>
      <c r="I100" s="29" t="s">
        <v>38</v>
      </c>
      <c r="J100" s="28" t="s">
        <v>39</v>
      </c>
      <c r="K100" s="29" t="s">
        <v>40</v>
      </c>
      <c r="L100" s="30">
        <v>43339</v>
      </c>
      <c r="M100" s="31">
        <v>8839</v>
      </c>
    </row>
    <row r="101" spans="1:13" ht="45" x14ac:dyDescent="0.25">
      <c r="C101" s="27">
        <v>18173</v>
      </c>
      <c r="D101" s="28" t="s">
        <v>42</v>
      </c>
      <c r="E101" s="28" t="s">
        <v>208</v>
      </c>
      <c r="F101" s="29" t="s">
        <v>209</v>
      </c>
      <c r="G101" s="29" t="s">
        <v>187</v>
      </c>
      <c r="H101" s="28" t="s">
        <v>144</v>
      </c>
      <c r="I101" s="29" t="s">
        <v>38</v>
      </c>
      <c r="J101" s="28" t="s">
        <v>39</v>
      </c>
      <c r="K101" s="29" t="s">
        <v>40</v>
      </c>
      <c r="L101" s="30">
        <v>43339</v>
      </c>
      <c r="M101" s="31">
        <v>8578</v>
      </c>
    </row>
    <row r="102" spans="1:13" ht="45" x14ac:dyDescent="0.25">
      <c r="C102" s="27">
        <v>18173</v>
      </c>
      <c r="D102" s="28" t="s">
        <v>85</v>
      </c>
      <c r="E102" s="28" t="s">
        <v>208</v>
      </c>
      <c r="F102" s="29" t="s">
        <v>209</v>
      </c>
      <c r="G102" s="29" t="s">
        <v>187</v>
      </c>
      <c r="H102" s="28" t="s">
        <v>144</v>
      </c>
      <c r="I102" s="29" t="s">
        <v>38</v>
      </c>
      <c r="J102" s="28" t="s">
        <v>39</v>
      </c>
      <c r="K102" s="29" t="s">
        <v>40</v>
      </c>
      <c r="L102" s="30">
        <v>43339</v>
      </c>
      <c r="M102" s="31">
        <v>8578</v>
      </c>
    </row>
    <row r="103" spans="1:13" ht="45" x14ac:dyDescent="0.25">
      <c r="C103" s="27">
        <v>19049</v>
      </c>
      <c r="D103" s="28" t="s">
        <v>16</v>
      </c>
      <c r="E103" s="28" t="s">
        <v>210</v>
      </c>
      <c r="F103" s="29" t="s">
        <v>209</v>
      </c>
      <c r="G103" s="29" t="s">
        <v>187</v>
      </c>
      <c r="H103" s="28" t="s">
        <v>136</v>
      </c>
      <c r="I103" s="29" t="s">
        <v>60</v>
      </c>
      <c r="J103" s="28" t="s">
        <v>144</v>
      </c>
      <c r="K103" s="29" t="s">
        <v>40</v>
      </c>
      <c r="L103" s="30">
        <v>43397</v>
      </c>
      <c r="M103" s="31">
        <v>1315000</v>
      </c>
    </row>
    <row r="104" spans="1:13" ht="30" x14ac:dyDescent="0.25">
      <c r="C104" s="27" t="s">
        <v>211</v>
      </c>
      <c r="D104" s="28" t="s">
        <v>16</v>
      </c>
      <c r="E104" s="28" t="s">
        <v>212</v>
      </c>
      <c r="F104" s="29" t="s">
        <v>209</v>
      </c>
      <c r="G104" s="29" t="s">
        <v>187</v>
      </c>
      <c r="H104" s="28" t="s">
        <v>46</v>
      </c>
      <c r="I104" s="29" t="s">
        <v>47</v>
      </c>
      <c r="J104" s="28" t="s">
        <v>39</v>
      </c>
      <c r="K104" s="29" t="s">
        <v>48</v>
      </c>
      <c r="L104" s="30">
        <v>43373</v>
      </c>
      <c r="M104" s="31">
        <v>29906.079999999998</v>
      </c>
    </row>
    <row r="105" spans="1:13" ht="30" x14ac:dyDescent="0.25">
      <c r="C105" s="27" t="s">
        <v>211</v>
      </c>
      <c r="D105" s="28" t="s">
        <v>16</v>
      </c>
      <c r="E105" s="28" t="s">
        <v>212</v>
      </c>
      <c r="F105" s="29" t="s">
        <v>209</v>
      </c>
      <c r="G105" s="29" t="s">
        <v>187</v>
      </c>
      <c r="H105" s="28" t="s">
        <v>76</v>
      </c>
      <c r="I105" s="29" t="s">
        <v>47</v>
      </c>
      <c r="J105" s="28" t="s">
        <v>39</v>
      </c>
      <c r="K105" s="29" t="s">
        <v>48</v>
      </c>
      <c r="L105" s="30">
        <v>43465</v>
      </c>
      <c r="M105" s="31">
        <v>31622.760000000002</v>
      </c>
    </row>
    <row r="106" spans="1:13" ht="45" x14ac:dyDescent="0.25">
      <c r="C106" s="27">
        <v>19049</v>
      </c>
      <c r="D106" s="28" t="s">
        <v>16</v>
      </c>
      <c r="E106" s="28" t="s">
        <v>210</v>
      </c>
      <c r="F106" s="29" t="s">
        <v>209</v>
      </c>
      <c r="G106" s="29" t="s">
        <v>187</v>
      </c>
      <c r="H106" s="28" t="s">
        <v>136</v>
      </c>
      <c r="I106" s="29" t="s">
        <v>60</v>
      </c>
      <c r="J106" s="28" t="s">
        <v>144</v>
      </c>
      <c r="K106" s="29" t="s">
        <v>40</v>
      </c>
      <c r="L106" s="30">
        <v>43524</v>
      </c>
      <c r="M106" s="31">
        <v>1000</v>
      </c>
    </row>
    <row r="107" spans="1:13" ht="30" x14ac:dyDescent="0.25">
      <c r="C107" s="27" t="s">
        <v>211</v>
      </c>
      <c r="D107" s="28" t="s">
        <v>16</v>
      </c>
      <c r="E107" s="48" t="s">
        <v>212</v>
      </c>
      <c r="F107" s="49" t="s">
        <v>209</v>
      </c>
      <c r="G107" s="49" t="s">
        <v>187</v>
      </c>
      <c r="H107" s="28" t="s">
        <v>84</v>
      </c>
      <c r="I107" s="29" t="s">
        <v>47</v>
      </c>
      <c r="J107" s="28" t="s">
        <v>39</v>
      </c>
      <c r="K107" s="29" t="s">
        <v>48</v>
      </c>
      <c r="L107" s="30">
        <v>43555</v>
      </c>
      <c r="M107" s="31">
        <v>36901.040000000001</v>
      </c>
    </row>
    <row r="108" spans="1:13" ht="30" x14ac:dyDescent="0.25">
      <c r="C108" s="27" t="s">
        <v>211</v>
      </c>
      <c r="D108" s="28" t="s">
        <v>16</v>
      </c>
      <c r="E108" s="28" t="s">
        <v>212</v>
      </c>
      <c r="F108" s="29" t="s">
        <v>209</v>
      </c>
      <c r="G108" s="29" t="s">
        <v>187</v>
      </c>
      <c r="H108" s="28" t="s">
        <v>91</v>
      </c>
      <c r="I108" s="29" t="s">
        <v>47</v>
      </c>
      <c r="J108" s="28" t="s">
        <v>39</v>
      </c>
      <c r="K108" s="29" t="s">
        <v>48</v>
      </c>
      <c r="L108" s="30">
        <v>43646</v>
      </c>
      <c r="M108" s="31">
        <v>122957.84000000001</v>
      </c>
    </row>
    <row r="109" spans="1:13" x14ac:dyDescent="0.25">
      <c r="A109" s="26"/>
      <c r="B109" s="26"/>
      <c r="C109" s="33"/>
      <c r="D109" s="34"/>
      <c r="E109" s="35"/>
      <c r="F109" s="36"/>
      <c r="G109" s="37"/>
      <c r="H109" s="37"/>
      <c r="I109" s="36"/>
      <c r="J109" s="32"/>
      <c r="K109" s="32"/>
      <c r="L109" s="32"/>
      <c r="M109" s="38"/>
    </row>
    <row r="110" spans="1:13" ht="21" x14ac:dyDescent="0.25">
      <c r="A110" s="52"/>
      <c r="B110" s="39" t="s">
        <v>213</v>
      </c>
      <c r="C110" s="62"/>
      <c r="D110" s="63"/>
      <c r="E110" s="64"/>
      <c r="F110" s="65"/>
      <c r="G110" s="66"/>
      <c r="H110" s="66" t="s">
        <v>2</v>
      </c>
      <c r="I110" s="67">
        <f>COUNT(M112:M113)</f>
        <v>0</v>
      </c>
      <c r="J110" s="68"/>
      <c r="K110" s="68"/>
      <c r="L110" s="67" t="s">
        <v>3</v>
      </c>
      <c r="M110" s="69">
        <f>SUM(M112:M113)</f>
        <v>0</v>
      </c>
    </row>
    <row r="111" spans="1:13" ht="37.5" x14ac:dyDescent="0.25">
      <c r="A111" s="21"/>
      <c r="B111" s="21"/>
      <c r="C111" s="22" t="s">
        <v>5</v>
      </c>
      <c r="D111" s="23" t="s">
        <v>6</v>
      </c>
      <c r="E111" s="24" t="s">
        <v>7</v>
      </c>
      <c r="F111" s="24" t="s">
        <v>8</v>
      </c>
      <c r="G111" s="24" t="s">
        <v>9</v>
      </c>
      <c r="H111" s="24" t="s">
        <v>10</v>
      </c>
      <c r="I111" s="24" t="s">
        <v>11</v>
      </c>
      <c r="J111" s="24" t="s">
        <v>12</v>
      </c>
      <c r="K111" s="24" t="s">
        <v>13</v>
      </c>
      <c r="L111" s="25" t="s">
        <v>14</v>
      </c>
      <c r="M111" s="25" t="s">
        <v>3</v>
      </c>
    </row>
    <row r="112" spans="1:13" x14ac:dyDescent="0.25">
      <c r="C112" s="27"/>
      <c r="D112" s="28"/>
      <c r="E112" s="28"/>
      <c r="F112" s="29"/>
      <c r="G112" s="29"/>
      <c r="H112" s="28"/>
      <c r="I112" s="29"/>
      <c r="J112" s="28"/>
      <c r="K112" s="29"/>
      <c r="L112" s="30"/>
      <c r="M112" s="31"/>
    </row>
    <row r="113" spans="1:13" x14ac:dyDescent="0.25">
      <c r="A113" s="26"/>
      <c r="B113" s="26"/>
      <c r="C113" s="33"/>
      <c r="D113" s="34"/>
      <c r="E113" s="35"/>
      <c r="F113" s="36"/>
      <c r="G113" s="37"/>
      <c r="H113" s="37"/>
      <c r="I113" s="36"/>
      <c r="J113" s="32"/>
      <c r="K113" s="32"/>
      <c r="L113" s="32"/>
      <c r="M113" s="38"/>
    </row>
    <row r="114" spans="1:13" ht="21" x14ac:dyDescent="0.25">
      <c r="A114" s="52"/>
      <c r="B114" s="39" t="s">
        <v>214</v>
      </c>
      <c r="C114" s="62"/>
      <c r="D114" s="63"/>
      <c r="E114" s="64"/>
      <c r="F114" s="65"/>
      <c r="G114" s="66"/>
      <c r="H114" s="66" t="s">
        <v>2</v>
      </c>
      <c r="I114" s="67">
        <f>COUNT(M116:M117)</f>
        <v>0</v>
      </c>
      <c r="J114" s="68"/>
      <c r="K114" s="68"/>
      <c r="L114" s="67" t="s">
        <v>3</v>
      </c>
      <c r="M114" s="69">
        <f>SUM(M116:M117)</f>
        <v>0</v>
      </c>
    </row>
    <row r="115" spans="1:13" ht="37.5" x14ac:dyDescent="0.25">
      <c r="A115" s="21"/>
      <c r="B115" s="21"/>
      <c r="C115" s="22" t="s">
        <v>5</v>
      </c>
      <c r="D115" s="23" t="s">
        <v>6</v>
      </c>
      <c r="E115" s="24" t="s">
        <v>7</v>
      </c>
      <c r="F115" s="24" t="s">
        <v>8</v>
      </c>
      <c r="G115" s="24" t="s">
        <v>9</v>
      </c>
      <c r="H115" s="24" t="s">
        <v>10</v>
      </c>
      <c r="I115" s="24" t="s">
        <v>11</v>
      </c>
      <c r="J115" s="24" t="s">
        <v>12</v>
      </c>
      <c r="K115" s="24" t="s">
        <v>13</v>
      </c>
      <c r="L115" s="25" t="s">
        <v>14</v>
      </c>
      <c r="M115" s="25" t="s">
        <v>3</v>
      </c>
    </row>
    <row r="116" spans="1:13" x14ac:dyDescent="0.25">
      <c r="A116" s="26"/>
      <c r="B116" s="26"/>
      <c r="C116" s="33"/>
      <c r="D116" s="34"/>
      <c r="E116" s="35"/>
      <c r="F116" s="36"/>
      <c r="G116" s="37"/>
      <c r="H116" s="37"/>
      <c r="I116" s="36"/>
      <c r="J116" s="32"/>
      <c r="K116" s="32"/>
      <c r="L116" s="32"/>
      <c r="M116" s="38"/>
    </row>
    <row r="117" spans="1:13" x14ac:dyDescent="0.25">
      <c r="A117" s="26"/>
      <c r="B117" s="26"/>
      <c r="C117" s="33"/>
      <c r="D117" s="34"/>
      <c r="E117" s="35"/>
      <c r="F117" s="36"/>
      <c r="G117" s="37"/>
      <c r="H117" s="37"/>
      <c r="I117" s="36"/>
      <c r="J117" s="32"/>
      <c r="K117" s="32"/>
      <c r="L117" s="32"/>
      <c r="M117" s="38"/>
    </row>
    <row r="118" spans="1:13" ht="21" x14ac:dyDescent="0.25">
      <c r="A118" s="11" t="s">
        <v>215</v>
      </c>
      <c r="B118" s="11"/>
      <c r="C118" s="54"/>
      <c r="D118" s="55"/>
      <c r="E118" s="56"/>
      <c r="F118" s="57"/>
      <c r="G118" s="58"/>
      <c r="H118" s="59" t="s">
        <v>2</v>
      </c>
      <c r="I118" s="60">
        <f>I119+I155</f>
        <v>33</v>
      </c>
      <c r="J118" s="60"/>
      <c r="K118" s="60"/>
      <c r="L118" s="59" t="s">
        <v>3</v>
      </c>
      <c r="M118" s="61">
        <f>M119+M155</f>
        <v>1366541.4799999997</v>
      </c>
    </row>
    <row r="119" spans="1:13" ht="21" x14ac:dyDescent="0.25">
      <c r="A119" s="52"/>
      <c r="B119" s="39" t="s">
        <v>215</v>
      </c>
      <c r="C119" s="62"/>
      <c r="D119" s="63"/>
      <c r="E119" s="64"/>
      <c r="F119" s="65"/>
      <c r="G119" s="66"/>
      <c r="H119" s="66" t="s">
        <v>2</v>
      </c>
      <c r="I119" s="67">
        <f>COUNT(M121:M154)</f>
        <v>33</v>
      </c>
      <c r="J119" s="68"/>
      <c r="K119" s="68"/>
      <c r="L119" s="67" t="s">
        <v>3</v>
      </c>
      <c r="M119" s="69">
        <f>SUM(M121:M154)</f>
        <v>1366541.4799999997</v>
      </c>
    </row>
    <row r="120" spans="1:13" ht="37.5" x14ac:dyDescent="0.25">
      <c r="A120" s="21"/>
      <c r="B120" s="21"/>
      <c r="C120" s="22" t="s">
        <v>5</v>
      </c>
      <c r="D120" s="23" t="s">
        <v>6</v>
      </c>
      <c r="E120" s="24" t="s">
        <v>7</v>
      </c>
      <c r="F120" s="24" t="s">
        <v>8</v>
      </c>
      <c r="G120" s="24" t="s">
        <v>9</v>
      </c>
      <c r="H120" s="24" t="s">
        <v>10</v>
      </c>
      <c r="I120" s="24" t="s">
        <v>11</v>
      </c>
      <c r="J120" s="24" t="s">
        <v>12</v>
      </c>
      <c r="K120" s="24" t="s">
        <v>13</v>
      </c>
      <c r="L120" s="25" t="s">
        <v>14</v>
      </c>
      <c r="M120" s="25" t="s">
        <v>3</v>
      </c>
    </row>
    <row r="121" spans="1:13" ht="30" x14ac:dyDescent="0.25">
      <c r="C121" s="27">
        <v>16036</v>
      </c>
      <c r="D121" s="28" t="s">
        <v>15</v>
      </c>
      <c r="E121" s="28" t="s">
        <v>216</v>
      </c>
      <c r="F121" s="29" t="s">
        <v>217</v>
      </c>
      <c r="G121" s="29" t="s">
        <v>218</v>
      </c>
      <c r="H121" s="28" t="s">
        <v>219</v>
      </c>
      <c r="I121" s="29" t="s">
        <v>60</v>
      </c>
      <c r="J121" s="28" t="s">
        <v>118</v>
      </c>
      <c r="K121" s="29" t="s">
        <v>40</v>
      </c>
      <c r="L121" s="77">
        <v>43305</v>
      </c>
      <c r="M121" s="78">
        <v>11428</v>
      </c>
    </row>
    <row r="122" spans="1:13" x14ac:dyDescent="0.25">
      <c r="C122" s="79">
        <v>14156</v>
      </c>
      <c r="D122" s="80" t="s">
        <v>41</v>
      </c>
      <c r="E122" s="80" t="s">
        <v>220</v>
      </c>
      <c r="F122" s="81" t="s">
        <v>221</v>
      </c>
      <c r="G122" s="29" t="s">
        <v>218</v>
      </c>
      <c r="H122" s="80" t="s">
        <v>222</v>
      </c>
      <c r="I122" s="81" t="s">
        <v>47</v>
      </c>
      <c r="J122" s="28" t="s">
        <v>39</v>
      </c>
      <c r="K122" s="29" t="s">
        <v>40</v>
      </c>
      <c r="L122" s="77">
        <v>43300</v>
      </c>
      <c r="M122" s="78">
        <v>35088</v>
      </c>
    </row>
    <row r="123" spans="1:13" x14ac:dyDescent="0.25">
      <c r="C123" s="27">
        <v>18170</v>
      </c>
      <c r="D123" s="28" t="s">
        <v>41</v>
      </c>
      <c r="E123" s="28" t="s">
        <v>223</v>
      </c>
      <c r="F123" s="29" t="s">
        <v>221</v>
      </c>
      <c r="G123" s="29" t="s">
        <v>218</v>
      </c>
      <c r="H123" s="28" t="s">
        <v>224</v>
      </c>
      <c r="I123" s="29" t="s">
        <v>225</v>
      </c>
      <c r="J123" s="28" t="s">
        <v>39</v>
      </c>
      <c r="K123" s="29" t="s">
        <v>40</v>
      </c>
      <c r="L123" s="77">
        <v>43300</v>
      </c>
      <c r="M123" s="78">
        <v>176000</v>
      </c>
    </row>
    <row r="124" spans="1:13" ht="30" x14ac:dyDescent="0.25">
      <c r="C124" s="27">
        <v>16186</v>
      </c>
      <c r="D124" s="28" t="s">
        <v>20</v>
      </c>
      <c r="E124" s="28" t="s">
        <v>226</v>
      </c>
      <c r="F124" s="29" t="s">
        <v>227</v>
      </c>
      <c r="G124" s="29" t="s">
        <v>218</v>
      </c>
      <c r="H124" s="28" t="s">
        <v>228</v>
      </c>
      <c r="I124" s="29" t="s">
        <v>60</v>
      </c>
      <c r="J124" s="28" t="s">
        <v>229</v>
      </c>
      <c r="K124" s="29" t="s">
        <v>61</v>
      </c>
      <c r="L124" s="30">
        <v>43318</v>
      </c>
      <c r="M124" s="31">
        <v>25108</v>
      </c>
    </row>
    <row r="125" spans="1:13" ht="30" x14ac:dyDescent="0.25">
      <c r="C125" s="27">
        <v>16031</v>
      </c>
      <c r="D125" s="28" t="s">
        <v>29</v>
      </c>
      <c r="E125" s="28" t="s">
        <v>230</v>
      </c>
      <c r="F125" s="29" t="s">
        <v>231</v>
      </c>
      <c r="G125" s="29" t="s">
        <v>218</v>
      </c>
      <c r="H125" s="28" t="s">
        <v>232</v>
      </c>
      <c r="I125" s="29" t="s">
        <v>38</v>
      </c>
      <c r="J125" s="28" t="s">
        <v>39</v>
      </c>
      <c r="K125" s="29" t="s">
        <v>48</v>
      </c>
      <c r="L125" s="30">
        <v>43335</v>
      </c>
      <c r="M125" s="31">
        <v>131768</v>
      </c>
    </row>
    <row r="126" spans="1:13" x14ac:dyDescent="0.25">
      <c r="C126" s="27" t="s">
        <v>233</v>
      </c>
      <c r="D126" s="28" t="s">
        <v>160</v>
      </c>
      <c r="E126" s="28" t="s">
        <v>234</v>
      </c>
      <c r="F126" s="29" t="s">
        <v>235</v>
      </c>
      <c r="G126" s="29" t="s">
        <v>218</v>
      </c>
      <c r="H126" s="28" t="s">
        <v>46</v>
      </c>
      <c r="I126" s="29" t="s">
        <v>47</v>
      </c>
      <c r="J126" s="28" t="s">
        <v>39</v>
      </c>
      <c r="K126" s="29" t="s">
        <v>48</v>
      </c>
      <c r="L126" s="30">
        <v>43373</v>
      </c>
      <c r="M126" s="31">
        <v>1905</v>
      </c>
    </row>
    <row r="127" spans="1:13" x14ac:dyDescent="0.25">
      <c r="C127" s="27" t="s">
        <v>236</v>
      </c>
      <c r="D127" s="28" t="s">
        <v>32</v>
      </c>
      <c r="E127" s="28" t="s">
        <v>237</v>
      </c>
      <c r="F127" s="29" t="s">
        <v>238</v>
      </c>
      <c r="G127" s="29" t="s">
        <v>218</v>
      </c>
      <c r="H127" s="28" t="s">
        <v>46</v>
      </c>
      <c r="I127" s="29" t="s">
        <v>47</v>
      </c>
      <c r="J127" s="28" t="s">
        <v>39</v>
      </c>
      <c r="K127" s="29" t="s">
        <v>48</v>
      </c>
      <c r="L127" s="30">
        <v>43373</v>
      </c>
      <c r="M127" s="31">
        <v>48700</v>
      </c>
    </row>
    <row r="128" spans="1:13" x14ac:dyDescent="0.25">
      <c r="C128" s="27" t="s">
        <v>239</v>
      </c>
      <c r="D128" s="28" t="s">
        <v>158</v>
      </c>
      <c r="E128" s="28" t="s">
        <v>240</v>
      </c>
      <c r="F128" s="29" t="s">
        <v>241</v>
      </c>
      <c r="G128" s="29" t="s">
        <v>218</v>
      </c>
      <c r="H128" s="28" t="s">
        <v>46</v>
      </c>
      <c r="I128" s="29" t="s">
        <v>47</v>
      </c>
      <c r="J128" s="28" t="s">
        <v>39</v>
      </c>
      <c r="K128" s="29" t="s">
        <v>48</v>
      </c>
      <c r="L128" s="30">
        <v>43373</v>
      </c>
      <c r="M128" s="31">
        <v>13169.009999999998</v>
      </c>
    </row>
    <row r="129" spans="3:13" x14ac:dyDescent="0.25">
      <c r="C129" s="27">
        <v>19096</v>
      </c>
      <c r="D129" s="28" t="s">
        <v>102</v>
      </c>
      <c r="E129" s="28" t="s">
        <v>242</v>
      </c>
      <c r="F129" s="29" t="s">
        <v>235</v>
      </c>
      <c r="G129" s="29" t="s">
        <v>218</v>
      </c>
      <c r="H129" s="28" t="s">
        <v>243</v>
      </c>
      <c r="I129" s="29" t="s">
        <v>225</v>
      </c>
      <c r="J129" s="28" t="s">
        <v>39</v>
      </c>
      <c r="K129" s="29" t="s">
        <v>48</v>
      </c>
      <c r="L129" s="30">
        <v>43453</v>
      </c>
      <c r="M129" s="31">
        <v>2399</v>
      </c>
    </row>
    <row r="130" spans="3:13" x14ac:dyDescent="0.25">
      <c r="C130" s="27" t="s">
        <v>233</v>
      </c>
      <c r="D130" s="28" t="s">
        <v>160</v>
      </c>
      <c r="E130" s="28" t="s">
        <v>234</v>
      </c>
      <c r="F130" s="29" t="s">
        <v>235</v>
      </c>
      <c r="G130" s="29" t="s">
        <v>218</v>
      </c>
      <c r="H130" s="28" t="s">
        <v>76</v>
      </c>
      <c r="I130" s="29" t="s">
        <v>47</v>
      </c>
      <c r="J130" s="28" t="s">
        <v>39</v>
      </c>
      <c r="K130" s="29" t="s">
        <v>48</v>
      </c>
      <c r="L130" s="30">
        <v>43465</v>
      </c>
      <c r="M130" s="31">
        <v>1905</v>
      </c>
    </row>
    <row r="131" spans="3:13" x14ac:dyDescent="0.25">
      <c r="C131" s="27" t="s">
        <v>236</v>
      </c>
      <c r="D131" s="28" t="s">
        <v>32</v>
      </c>
      <c r="E131" s="28" t="s">
        <v>237</v>
      </c>
      <c r="F131" s="29" t="s">
        <v>238</v>
      </c>
      <c r="G131" s="29" t="s">
        <v>218</v>
      </c>
      <c r="H131" s="28" t="s">
        <v>76</v>
      </c>
      <c r="I131" s="29" t="s">
        <v>47</v>
      </c>
      <c r="J131" s="28" t="s">
        <v>39</v>
      </c>
      <c r="K131" s="29" t="s">
        <v>48</v>
      </c>
      <c r="L131" s="30">
        <v>43465</v>
      </c>
      <c r="M131" s="31">
        <v>3350</v>
      </c>
    </row>
    <row r="132" spans="3:13" x14ac:dyDescent="0.25">
      <c r="C132" s="27" t="s">
        <v>239</v>
      </c>
      <c r="D132" s="28" t="s">
        <v>158</v>
      </c>
      <c r="E132" s="28" t="s">
        <v>240</v>
      </c>
      <c r="F132" s="29" t="s">
        <v>241</v>
      </c>
      <c r="G132" s="29" t="s">
        <v>218</v>
      </c>
      <c r="H132" s="28" t="s">
        <v>76</v>
      </c>
      <c r="I132" s="29" t="s">
        <v>47</v>
      </c>
      <c r="J132" s="28" t="s">
        <v>39</v>
      </c>
      <c r="K132" s="29" t="s">
        <v>48</v>
      </c>
      <c r="L132" s="30">
        <v>43465</v>
      </c>
      <c r="M132" s="31">
        <v>12541.97</v>
      </c>
    </row>
    <row r="133" spans="3:13" x14ac:dyDescent="0.25">
      <c r="C133" s="27" t="s">
        <v>244</v>
      </c>
      <c r="D133" s="28" t="s">
        <v>164</v>
      </c>
      <c r="E133" s="28" t="s">
        <v>245</v>
      </c>
      <c r="F133" s="29" t="s">
        <v>246</v>
      </c>
      <c r="G133" s="29" t="s">
        <v>218</v>
      </c>
      <c r="H133" s="28" t="s">
        <v>76</v>
      </c>
      <c r="I133" s="29" t="s">
        <v>47</v>
      </c>
      <c r="J133" s="28" t="s">
        <v>39</v>
      </c>
      <c r="K133" s="29" t="s">
        <v>48</v>
      </c>
      <c r="L133" s="30">
        <v>43465</v>
      </c>
      <c r="M133" s="31">
        <v>111373.06999999999</v>
      </c>
    </row>
    <row r="134" spans="3:13" ht="45" x14ac:dyDescent="0.25">
      <c r="C134" s="27">
        <v>19127</v>
      </c>
      <c r="D134" s="28" t="s">
        <v>56</v>
      </c>
      <c r="E134" s="28" t="s">
        <v>247</v>
      </c>
      <c r="F134" s="29" t="s">
        <v>221</v>
      </c>
      <c r="G134" s="29" t="s">
        <v>218</v>
      </c>
      <c r="H134" s="28" t="s">
        <v>248</v>
      </c>
      <c r="I134" s="29" t="s">
        <v>225</v>
      </c>
      <c r="J134" s="28" t="s">
        <v>39</v>
      </c>
      <c r="K134" s="29" t="s">
        <v>61</v>
      </c>
      <c r="L134" s="30">
        <v>43510</v>
      </c>
      <c r="M134" s="31">
        <v>1000</v>
      </c>
    </row>
    <row r="135" spans="3:13" x14ac:dyDescent="0.25">
      <c r="C135" s="27" t="s">
        <v>233</v>
      </c>
      <c r="D135" s="28" t="s">
        <v>160</v>
      </c>
      <c r="E135" s="48" t="s">
        <v>234</v>
      </c>
      <c r="F135" s="49" t="s">
        <v>235</v>
      </c>
      <c r="G135" s="49" t="s">
        <v>218</v>
      </c>
      <c r="H135" s="28" t="s">
        <v>84</v>
      </c>
      <c r="I135" s="29" t="s">
        <v>47</v>
      </c>
      <c r="J135" s="28" t="s">
        <v>39</v>
      </c>
      <c r="K135" s="29" t="s">
        <v>48</v>
      </c>
      <c r="L135" s="30">
        <v>43555</v>
      </c>
      <c r="M135" s="31">
        <v>2505</v>
      </c>
    </row>
    <row r="136" spans="3:13" x14ac:dyDescent="0.25">
      <c r="C136" s="27" t="s">
        <v>236</v>
      </c>
      <c r="D136" s="28" t="s">
        <v>32</v>
      </c>
      <c r="E136" s="75" t="s">
        <v>237</v>
      </c>
      <c r="F136" s="76" t="s">
        <v>238</v>
      </c>
      <c r="G136" s="76" t="s">
        <v>218</v>
      </c>
      <c r="H136" s="28" t="s">
        <v>84</v>
      </c>
      <c r="I136" s="29" t="s">
        <v>47</v>
      </c>
      <c r="J136" s="28" t="s">
        <v>39</v>
      </c>
      <c r="K136" s="29" t="s">
        <v>48</v>
      </c>
      <c r="L136" s="30">
        <v>43555</v>
      </c>
      <c r="M136" s="31">
        <v>53595</v>
      </c>
    </row>
    <row r="137" spans="3:13" x14ac:dyDescent="0.25">
      <c r="C137" s="27" t="s">
        <v>239</v>
      </c>
      <c r="D137" s="28" t="s">
        <v>158</v>
      </c>
      <c r="E137" s="75" t="s">
        <v>240</v>
      </c>
      <c r="F137" s="76" t="s">
        <v>241</v>
      </c>
      <c r="G137" s="76" t="s">
        <v>218</v>
      </c>
      <c r="H137" s="28" t="s">
        <v>84</v>
      </c>
      <c r="I137" s="29" t="s">
        <v>47</v>
      </c>
      <c r="J137" s="28" t="s">
        <v>39</v>
      </c>
      <c r="K137" s="29" t="s">
        <v>48</v>
      </c>
      <c r="L137" s="30">
        <v>43555</v>
      </c>
      <c r="M137" s="31">
        <v>15156.210000000001</v>
      </c>
    </row>
    <row r="138" spans="3:13" x14ac:dyDescent="0.25">
      <c r="C138" s="27" t="s">
        <v>244</v>
      </c>
      <c r="D138" s="28" t="s">
        <v>164</v>
      </c>
      <c r="E138" s="75" t="s">
        <v>245</v>
      </c>
      <c r="F138" s="76" t="s">
        <v>246</v>
      </c>
      <c r="G138" s="76" t="s">
        <v>218</v>
      </c>
      <c r="H138" s="28" t="s">
        <v>84</v>
      </c>
      <c r="I138" s="29" t="s">
        <v>47</v>
      </c>
      <c r="J138" s="28" t="s">
        <v>39</v>
      </c>
      <c r="K138" s="29" t="s">
        <v>48</v>
      </c>
      <c r="L138" s="30">
        <v>43555</v>
      </c>
      <c r="M138" s="31">
        <v>73018.709999999992</v>
      </c>
    </row>
    <row r="139" spans="3:13" x14ac:dyDescent="0.25">
      <c r="C139" s="27">
        <v>19159</v>
      </c>
      <c r="D139" s="28" t="s">
        <v>201</v>
      </c>
      <c r="E139" s="28" t="s">
        <v>249</v>
      </c>
      <c r="F139" s="29" t="s">
        <v>218</v>
      </c>
      <c r="G139" s="29" t="s">
        <v>218</v>
      </c>
      <c r="H139" s="28" t="s">
        <v>250</v>
      </c>
      <c r="I139" s="29" t="s">
        <v>38</v>
      </c>
      <c r="J139" s="28" t="s">
        <v>39</v>
      </c>
      <c r="K139" s="29" t="s">
        <v>40</v>
      </c>
      <c r="L139" s="30">
        <v>43558</v>
      </c>
      <c r="M139" s="31">
        <v>75000</v>
      </c>
    </row>
    <row r="140" spans="3:13" ht="45" x14ac:dyDescent="0.25">
      <c r="C140" s="27">
        <v>19155</v>
      </c>
      <c r="D140" s="28" t="s">
        <v>98</v>
      </c>
      <c r="E140" s="28" t="s">
        <v>251</v>
      </c>
      <c r="F140" s="29" t="s">
        <v>252</v>
      </c>
      <c r="G140" s="29" t="s">
        <v>218</v>
      </c>
      <c r="H140" s="28" t="s">
        <v>144</v>
      </c>
      <c r="I140" s="29" t="s">
        <v>38</v>
      </c>
      <c r="J140" s="28" t="s">
        <v>39</v>
      </c>
      <c r="K140" s="29" t="s">
        <v>40</v>
      </c>
      <c r="L140" s="30">
        <v>43572</v>
      </c>
      <c r="M140" s="31">
        <v>77648</v>
      </c>
    </row>
    <row r="141" spans="3:13" ht="30" x14ac:dyDescent="0.25">
      <c r="C141" s="27">
        <v>18126</v>
      </c>
      <c r="D141" s="28" t="s">
        <v>115</v>
      </c>
      <c r="E141" s="28" t="s">
        <v>253</v>
      </c>
      <c r="F141" s="29" t="s">
        <v>252</v>
      </c>
      <c r="G141" s="29" t="s">
        <v>218</v>
      </c>
      <c r="H141" s="28" t="s">
        <v>228</v>
      </c>
      <c r="I141" s="29" t="s">
        <v>60</v>
      </c>
      <c r="J141" s="28" t="s">
        <v>229</v>
      </c>
      <c r="K141" s="29" t="s">
        <v>48</v>
      </c>
      <c r="L141" s="30">
        <v>43556</v>
      </c>
      <c r="M141" s="31">
        <v>110897</v>
      </c>
    </row>
    <row r="142" spans="3:13" x14ac:dyDescent="0.25">
      <c r="C142" s="27">
        <v>19159</v>
      </c>
      <c r="D142" s="28" t="s">
        <v>198</v>
      </c>
      <c r="E142" s="28" t="s">
        <v>249</v>
      </c>
      <c r="F142" s="29" t="s">
        <v>254</v>
      </c>
      <c r="G142" s="29" t="s">
        <v>218</v>
      </c>
      <c r="H142" s="28" t="s">
        <v>250</v>
      </c>
      <c r="I142" s="29" t="s">
        <v>38</v>
      </c>
      <c r="J142" s="28" t="s">
        <v>39</v>
      </c>
      <c r="K142" s="29" t="s">
        <v>40</v>
      </c>
      <c r="L142" s="30">
        <v>43558</v>
      </c>
      <c r="M142" s="31">
        <v>75000</v>
      </c>
    </row>
    <row r="143" spans="3:13" ht="30" x14ac:dyDescent="0.25">
      <c r="C143" s="27">
        <v>18126</v>
      </c>
      <c r="D143" s="28" t="s">
        <v>115</v>
      </c>
      <c r="E143" s="28" t="s">
        <v>253</v>
      </c>
      <c r="F143" s="29" t="s">
        <v>252</v>
      </c>
      <c r="G143" s="29" t="s">
        <v>218</v>
      </c>
      <c r="H143" s="28" t="s">
        <v>228</v>
      </c>
      <c r="I143" s="29" t="s">
        <v>60</v>
      </c>
      <c r="J143" s="28" t="s">
        <v>229</v>
      </c>
      <c r="K143" s="29" t="s">
        <v>48</v>
      </c>
      <c r="L143" s="30">
        <v>43577</v>
      </c>
      <c r="M143" s="31">
        <v>4198</v>
      </c>
    </row>
    <row r="144" spans="3:13" ht="30" x14ac:dyDescent="0.25">
      <c r="C144" s="27">
        <v>19164</v>
      </c>
      <c r="D144" s="28" t="s">
        <v>202</v>
      </c>
      <c r="E144" s="28" t="s">
        <v>255</v>
      </c>
      <c r="F144" s="29" t="s">
        <v>256</v>
      </c>
      <c r="G144" s="29" t="s">
        <v>218</v>
      </c>
      <c r="H144" s="28" t="s">
        <v>228</v>
      </c>
      <c r="I144" s="29" t="s">
        <v>60</v>
      </c>
      <c r="J144" s="28" t="s">
        <v>257</v>
      </c>
      <c r="K144" s="29" t="s">
        <v>40</v>
      </c>
      <c r="L144" s="30">
        <v>43613</v>
      </c>
      <c r="M144" s="31">
        <v>32874</v>
      </c>
    </row>
    <row r="145" spans="1:13" ht="45" x14ac:dyDescent="0.25">
      <c r="C145" s="27">
        <v>19156</v>
      </c>
      <c r="D145" s="28" t="s">
        <v>98</v>
      </c>
      <c r="E145" s="28" t="s">
        <v>258</v>
      </c>
      <c r="F145" s="29" t="s">
        <v>252</v>
      </c>
      <c r="G145" s="29" t="s">
        <v>218</v>
      </c>
      <c r="H145" s="28" t="s">
        <v>144</v>
      </c>
      <c r="I145" s="29" t="s">
        <v>38</v>
      </c>
      <c r="J145" s="28" t="s">
        <v>39</v>
      </c>
      <c r="K145" s="29" t="s">
        <v>48</v>
      </c>
      <c r="L145" s="30">
        <v>43599</v>
      </c>
      <c r="M145" s="31">
        <v>30407</v>
      </c>
    </row>
    <row r="146" spans="1:13" ht="30" x14ac:dyDescent="0.25">
      <c r="C146" s="27">
        <v>17214</v>
      </c>
      <c r="D146" s="28" t="s">
        <v>115</v>
      </c>
      <c r="E146" s="28" t="s">
        <v>259</v>
      </c>
      <c r="F146" s="29" t="s">
        <v>252</v>
      </c>
      <c r="G146" s="29" t="s">
        <v>218</v>
      </c>
      <c r="H146" s="28" t="s">
        <v>229</v>
      </c>
      <c r="I146" s="29" t="s">
        <v>38</v>
      </c>
      <c r="J146" s="28" t="s">
        <v>39</v>
      </c>
      <c r="K146" s="29" t="s">
        <v>48</v>
      </c>
      <c r="L146" s="30">
        <v>43593</v>
      </c>
      <c r="M146" s="31">
        <v>45927</v>
      </c>
    </row>
    <row r="147" spans="1:13" ht="30" x14ac:dyDescent="0.25">
      <c r="C147" s="27">
        <v>19184</v>
      </c>
      <c r="D147" s="28" t="s">
        <v>149</v>
      </c>
      <c r="E147" s="28" t="s">
        <v>260</v>
      </c>
      <c r="F147" s="29" t="s">
        <v>252</v>
      </c>
      <c r="G147" s="29" t="s">
        <v>218</v>
      </c>
      <c r="H147" s="28" t="s">
        <v>261</v>
      </c>
      <c r="I147" s="29" t="s">
        <v>262</v>
      </c>
      <c r="J147" s="28" t="s">
        <v>39</v>
      </c>
      <c r="K147" s="29" t="s">
        <v>263</v>
      </c>
      <c r="L147" s="30">
        <v>43607</v>
      </c>
      <c r="M147" s="31">
        <v>500</v>
      </c>
    </row>
    <row r="148" spans="1:13" ht="30" x14ac:dyDescent="0.25">
      <c r="C148" s="27">
        <v>19172</v>
      </c>
      <c r="D148" s="28" t="s">
        <v>20</v>
      </c>
      <c r="E148" s="28" t="s">
        <v>264</v>
      </c>
      <c r="F148" s="29" t="s">
        <v>227</v>
      </c>
      <c r="G148" s="29" t="s">
        <v>218</v>
      </c>
      <c r="H148" s="28" t="s">
        <v>229</v>
      </c>
      <c r="I148" s="29" t="s">
        <v>38</v>
      </c>
      <c r="J148" s="28" t="s">
        <v>39</v>
      </c>
      <c r="K148" s="29" t="s">
        <v>48</v>
      </c>
      <c r="L148" s="30">
        <v>43601</v>
      </c>
      <c r="M148" s="31">
        <v>63055</v>
      </c>
    </row>
    <row r="149" spans="1:13" x14ac:dyDescent="0.25">
      <c r="C149" s="27" t="s">
        <v>233</v>
      </c>
      <c r="D149" s="28" t="s">
        <v>160</v>
      </c>
      <c r="E149" s="28" t="s">
        <v>234</v>
      </c>
      <c r="F149" s="29" t="s">
        <v>235</v>
      </c>
      <c r="G149" s="29" t="s">
        <v>218</v>
      </c>
      <c r="H149" s="28" t="s">
        <v>91</v>
      </c>
      <c r="I149" s="29" t="s">
        <v>47</v>
      </c>
      <c r="J149" s="28" t="s">
        <v>39</v>
      </c>
      <c r="K149" s="29" t="s">
        <v>48</v>
      </c>
      <c r="L149" s="30">
        <v>43646</v>
      </c>
      <c r="M149" s="31">
        <v>1990</v>
      </c>
    </row>
    <row r="150" spans="1:13" x14ac:dyDescent="0.25">
      <c r="C150" s="27" t="s">
        <v>236</v>
      </c>
      <c r="D150" s="28" t="s">
        <v>32</v>
      </c>
      <c r="E150" s="28" t="s">
        <v>237</v>
      </c>
      <c r="F150" s="29" t="s">
        <v>238</v>
      </c>
      <c r="G150" s="29" t="s">
        <v>218</v>
      </c>
      <c r="H150" s="28" t="s">
        <v>91</v>
      </c>
      <c r="I150" s="29" t="s">
        <v>47</v>
      </c>
      <c r="J150" s="28" t="s">
        <v>39</v>
      </c>
      <c r="K150" s="29" t="s">
        <v>48</v>
      </c>
      <c r="L150" s="30">
        <v>43646</v>
      </c>
      <c r="M150" s="31">
        <v>5000</v>
      </c>
    </row>
    <row r="151" spans="1:13" x14ac:dyDescent="0.25">
      <c r="C151" s="27">
        <v>19154</v>
      </c>
      <c r="D151" s="28" t="s">
        <v>30</v>
      </c>
      <c r="E151" s="28" t="s">
        <v>265</v>
      </c>
      <c r="F151" s="29" t="s">
        <v>266</v>
      </c>
      <c r="G151" s="29" t="s">
        <v>218</v>
      </c>
      <c r="H151" s="28" t="s">
        <v>267</v>
      </c>
      <c r="I151" s="29" t="s">
        <v>225</v>
      </c>
      <c r="J151" s="28" t="s">
        <v>39</v>
      </c>
      <c r="K151" s="29" t="s">
        <v>48</v>
      </c>
      <c r="L151" s="30">
        <v>43642</v>
      </c>
      <c r="M151" s="31">
        <v>24883</v>
      </c>
    </row>
    <row r="152" spans="1:13" x14ac:dyDescent="0.25">
      <c r="C152" s="27" t="s">
        <v>239</v>
      </c>
      <c r="D152" s="28" t="s">
        <v>158</v>
      </c>
      <c r="E152" s="28" t="s">
        <v>240</v>
      </c>
      <c r="F152" s="29" t="s">
        <v>241</v>
      </c>
      <c r="G152" s="29" t="s">
        <v>218</v>
      </c>
      <c r="H152" s="28" t="s">
        <v>91</v>
      </c>
      <c r="I152" s="29" t="s">
        <v>47</v>
      </c>
      <c r="J152" s="28" t="s">
        <v>39</v>
      </c>
      <c r="K152" s="29" t="s">
        <v>48</v>
      </c>
      <c r="L152" s="30">
        <v>43646</v>
      </c>
      <c r="M152" s="31">
        <v>12504.7</v>
      </c>
    </row>
    <row r="153" spans="1:13" x14ac:dyDescent="0.25">
      <c r="C153" s="27" t="s">
        <v>244</v>
      </c>
      <c r="D153" s="28" t="s">
        <v>164</v>
      </c>
      <c r="E153" s="28" t="s">
        <v>245</v>
      </c>
      <c r="F153" s="29" t="s">
        <v>246</v>
      </c>
      <c r="G153" s="29" t="s">
        <v>218</v>
      </c>
      <c r="H153" s="28" t="s">
        <v>91</v>
      </c>
      <c r="I153" s="29" t="s">
        <v>47</v>
      </c>
      <c r="J153" s="28" t="s">
        <v>39</v>
      </c>
      <c r="K153" s="29" t="s">
        <v>48</v>
      </c>
      <c r="L153" s="30">
        <v>43646</v>
      </c>
      <c r="M153" s="31">
        <v>86647.81</v>
      </c>
    </row>
    <row r="154" spans="1:13" x14ac:dyDescent="0.25">
      <c r="A154" s="26"/>
      <c r="B154" s="26"/>
      <c r="C154" s="33"/>
      <c r="D154" s="34"/>
      <c r="E154" s="35"/>
      <c r="F154" s="36"/>
      <c r="G154" s="37"/>
      <c r="H154" s="37"/>
      <c r="I154" s="36"/>
      <c r="J154" s="32"/>
      <c r="K154" s="32"/>
      <c r="L154" s="32"/>
      <c r="M154" s="38"/>
    </row>
    <row r="155" spans="1:13" ht="21" x14ac:dyDescent="0.25">
      <c r="A155" s="52"/>
      <c r="B155" s="39" t="s">
        <v>268</v>
      </c>
      <c r="C155" s="62"/>
      <c r="D155" s="63"/>
      <c r="E155" s="64"/>
      <c r="F155" s="65"/>
      <c r="G155" s="66"/>
      <c r="H155" s="66" t="s">
        <v>2</v>
      </c>
      <c r="I155" s="67">
        <f>COUNT(M157:M158)</f>
        <v>0</v>
      </c>
      <c r="J155" s="68"/>
      <c r="K155" s="68"/>
      <c r="L155" s="67" t="s">
        <v>3</v>
      </c>
      <c r="M155" s="69">
        <f>SUM(M157:M158)</f>
        <v>0</v>
      </c>
    </row>
    <row r="156" spans="1:13" ht="37.5" x14ac:dyDescent="0.25">
      <c r="A156" s="21"/>
      <c r="B156" s="21"/>
      <c r="C156" s="22" t="s">
        <v>5</v>
      </c>
      <c r="D156" s="23" t="s">
        <v>6</v>
      </c>
      <c r="E156" s="24" t="s">
        <v>7</v>
      </c>
      <c r="F156" s="24" t="s">
        <v>8</v>
      </c>
      <c r="G156" s="24" t="s">
        <v>9</v>
      </c>
      <c r="H156" s="24" t="s">
        <v>10</v>
      </c>
      <c r="I156" s="24" t="s">
        <v>11</v>
      </c>
      <c r="J156" s="24" t="s">
        <v>12</v>
      </c>
      <c r="K156" s="24" t="s">
        <v>13</v>
      </c>
      <c r="L156" s="25" t="s">
        <v>14</v>
      </c>
      <c r="M156" s="25" t="s">
        <v>3</v>
      </c>
    </row>
    <row r="157" spans="1:13" x14ac:dyDescent="0.25">
      <c r="C157" s="27"/>
      <c r="D157" s="28"/>
      <c r="E157" s="28"/>
      <c r="F157" s="29"/>
      <c r="G157" s="29"/>
      <c r="H157" s="28"/>
      <c r="I157" s="29"/>
      <c r="J157" s="28"/>
      <c r="K157" s="29"/>
      <c r="L157" s="30"/>
      <c r="M157" s="31"/>
    </row>
    <row r="158" spans="1:13" x14ac:dyDescent="0.25">
      <c r="A158" s="26"/>
      <c r="B158" s="26"/>
      <c r="C158" s="33"/>
      <c r="D158" s="34"/>
      <c r="E158" s="35"/>
      <c r="F158" s="36"/>
      <c r="G158" s="37"/>
      <c r="H158" s="37"/>
      <c r="I158" s="36"/>
      <c r="J158" s="32"/>
      <c r="K158" s="32"/>
      <c r="L158" s="32"/>
      <c r="M158" s="38"/>
    </row>
    <row r="159" spans="1:13" ht="21" x14ac:dyDescent="0.25">
      <c r="A159" s="11" t="s">
        <v>269</v>
      </c>
      <c r="B159" s="11"/>
      <c r="C159" s="54"/>
      <c r="D159" s="55"/>
      <c r="E159" s="56"/>
      <c r="F159" s="57"/>
      <c r="G159" s="58"/>
      <c r="H159" s="59" t="s">
        <v>2</v>
      </c>
      <c r="I159" s="60">
        <f>I160+I164+I192+I196+I188</f>
        <v>21</v>
      </c>
      <c r="J159" s="60"/>
      <c r="K159" s="60"/>
      <c r="L159" s="59" t="s">
        <v>3</v>
      </c>
      <c r="M159" s="61">
        <f>M160+M164+M192+M196+M188</f>
        <v>604049.61</v>
      </c>
    </row>
    <row r="160" spans="1:13" ht="21" x14ac:dyDescent="0.25">
      <c r="B160" s="39" t="s">
        <v>269</v>
      </c>
      <c r="C160" s="40"/>
      <c r="D160" s="41"/>
      <c r="E160" s="42"/>
      <c r="F160" s="43"/>
      <c r="G160" s="44"/>
      <c r="H160" s="44" t="s">
        <v>2</v>
      </c>
      <c r="I160" s="45">
        <f>COUNT(M162:M163)</f>
        <v>0</v>
      </c>
      <c r="J160" s="46"/>
      <c r="K160" s="46"/>
      <c r="L160" s="45" t="s">
        <v>3</v>
      </c>
      <c r="M160" s="47">
        <f>SUM(M162:M163)</f>
        <v>0</v>
      </c>
    </row>
    <row r="161" spans="1:13" ht="37.5" x14ac:dyDescent="0.25">
      <c r="A161" s="21"/>
      <c r="B161" s="21"/>
      <c r="C161" s="22" t="s">
        <v>5</v>
      </c>
      <c r="D161" s="23" t="s">
        <v>6</v>
      </c>
      <c r="E161" s="24" t="s">
        <v>7</v>
      </c>
      <c r="F161" s="24" t="s">
        <v>8</v>
      </c>
      <c r="G161" s="24" t="s">
        <v>9</v>
      </c>
      <c r="H161" s="24" t="s">
        <v>10</v>
      </c>
      <c r="I161" s="24" t="s">
        <v>11</v>
      </c>
      <c r="J161" s="24" t="s">
        <v>12</v>
      </c>
      <c r="K161" s="24" t="s">
        <v>13</v>
      </c>
      <c r="L161" s="25" t="s">
        <v>14</v>
      </c>
      <c r="M161" s="25" t="s">
        <v>3</v>
      </c>
    </row>
    <row r="162" spans="1:13" x14ac:dyDescent="0.25">
      <c r="C162" s="27"/>
      <c r="D162" s="28"/>
      <c r="E162" s="28"/>
      <c r="F162" s="29"/>
      <c r="G162" s="29"/>
      <c r="H162" s="28"/>
      <c r="I162" s="29"/>
      <c r="J162" s="28"/>
      <c r="K162" s="29"/>
      <c r="L162" s="30"/>
      <c r="M162" s="31"/>
    </row>
    <row r="163" spans="1:13" x14ac:dyDescent="0.25">
      <c r="A163" s="26"/>
      <c r="B163" s="26"/>
      <c r="C163" s="53"/>
      <c r="D163" s="28"/>
      <c r="E163" s="28"/>
      <c r="F163" s="29"/>
      <c r="G163" s="29"/>
      <c r="H163" s="28"/>
      <c r="I163" s="29"/>
      <c r="J163" s="28"/>
      <c r="K163" s="29"/>
      <c r="L163" s="30"/>
      <c r="M163" s="31"/>
    </row>
    <row r="164" spans="1:13" ht="21" x14ac:dyDescent="0.25">
      <c r="A164" s="52"/>
      <c r="B164" s="39" t="s">
        <v>270</v>
      </c>
      <c r="C164" s="62"/>
      <c r="D164" s="63"/>
      <c r="E164" s="64"/>
      <c r="F164" s="65"/>
      <c r="G164" s="66"/>
      <c r="H164" s="66" t="s">
        <v>2</v>
      </c>
      <c r="I164" s="67">
        <f>COUNT(M166:M187)</f>
        <v>21</v>
      </c>
      <c r="J164" s="68"/>
      <c r="K164" s="68"/>
      <c r="L164" s="67" t="s">
        <v>3</v>
      </c>
      <c r="M164" s="69">
        <f>SUM(M166:M187)</f>
        <v>604049.61</v>
      </c>
    </row>
    <row r="165" spans="1:13" ht="37.5" x14ac:dyDescent="0.25">
      <c r="A165" s="21"/>
      <c r="B165" s="21"/>
      <c r="C165" s="22" t="s">
        <v>5</v>
      </c>
      <c r="D165" s="23" t="s">
        <v>6</v>
      </c>
      <c r="E165" s="24" t="s">
        <v>7</v>
      </c>
      <c r="F165" s="24" t="s">
        <v>8</v>
      </c>
      <c r="G165" s="24" t="s">
        <v>9</v>
      </c>
      <c r="H165" s="24" t="s">
        <v>10</v>
      </c>
      <c r="I165" s="24" t="s">
        <v>11</v>
      </c>
      <c r="J165" s="24" t="s">
        <v>12</v>
      </c>
      <c r="K165" s="24" t="s">
        <v>13</v>
      </c>
      <c r="L165" s="25" t="s">
        <v>14</v>
      </c>
      <c r="M165" s="25" t="s">
        <v>3</v>
      </c>
    </row>
    <row r="166" spans="1:13" ht="30" x14ac:dyDescent="0.25">
      <c r="C166" s="79">
        <v>19031</v>
      </c>
      <c r="D166" s="80" t="s">
        <v>54</v>
      </c>
      <c r="E166" s="80" t="s">
        <v>271</v>
      </c>
      <c r="F166" s="81" t="s">
        <v>272</v>
      </c>
      <c r="G166" s="29" t="s">
        <v>273</v>
      </c>
      <c r="H166" s="80" t="s">
        <v>274</v>
      </c>
      <c r="I166" s="81" t="s">
        <v>38</v>
      </c>
      <c r="J166" s="28" t="s">
        <v>39</v>
      </c>
      <c r="K166" s="29" t="s">
        <v>48</v>
      </c>
      <c r="L166" s="77">
        <v>43297</v>
      </c>
      <c r="M166" s="78">
        <v>13182</v>
      </c>
    </row>
    <row r="167" spans="1:13" ht="45" x14ac:dyDescent="0.25">
      <c r="C167" s="27">
        <v>18096</v>
      </c>
      <c r="D167" s="28" t="s">
        <v>54</v>
      </c>
      <c r="E167" s="28" t="s">
        <v>275</v>
      </c>
      <c r="F167" s="29" t="s">
        <v>272</v>
      </c>
      <c r="G167" s="29" t="s">
        <v>273</v>
      </c>
      <c r="H167" s="28" t="s">
        <v>276</v>
      </c>
      <c r="I167" s="29" t="s">
        <v>60</v>
      </c>
      <c r="J167" s="28" t="s">
        <v>277</v>
      </c>
      <c r="K167" s="29" t="s">
        <v>48</v>
      </c>
      <c r="L167" s="30">
        <v>43320</v>
      </c>
      <c r="M167" s="31">
        <v>35155</v>
      </c>
    </row>
    <row r="168" spans="1:13" ht="45" x14ac:dyDescent="0.25">
      <c r="C168" s="27">
        <v>18096</v>
      </c>
      <c r="D168" s="28" t="s">
        <v>54</v>
      </c>
      <c r="E168" s="28" t="s">
        <v>275</v>
      </c>
      <c r="F168" s="29" t="s">
        <v>272</v>
      </c>
      <c r="G168" s="29" t="s">
        <v>273</v>
      </c>
      <c r="H168" s="28" t="s">
        <v>276</v>
      </c>
      <c r="I168" s="29" t="s">
        <v>60</v>
      </c>
      <c r="J168" s="28" t="s">
        <v>277</v>
      </c>
      <c r="K168" s="29" t="s">
        <v>48</v>
      </c>
      <c r="L168" s="30">
        <v>43336</v>
      </c>
      <c r="M168" s="31">
        <v>10162</v>
      </c>
    </row>
    <row r="169" spans="1:13" ht="45" x14ac:dyDescent="0.25">
      <c r="C169" s="27">
        <v>18096</v>
      </c>
      <c r="D169" s="28" t="s">
        <v>92</v>
      </c>
      <c r="E169" s="28" t="s">
        <v>275</v>
      </c>
      <c r="F169" s="29" t="s">
        <v>272</v>
      </c>
      <c r="G169" s="29" t="s">
        <v>273</v>
      </c>
      <c r="H169" s="28" t="s">
        <v>276</v>
      </c>
      <c r="I169" s="29" t="s">
        <v>60</v>
      </c>
      <c r="J169" s="28" t="s">
        <v>277</v>
      </c>
      <c r="K169" s="29" t="s">
        <v>48</v>
      </c>
      <c r="L169" s="30">
        <v>43320</v>
      </c>
      <c r="M169" s="31">
        <v>35155</v>
      </c>
    </row>
    <row r="170" spans="1:13" ht="45" x14ac:dyDescent="0.25">
      <c r="C170" s="27">
        <v>18096</v>
      </c>
      <c r="D170" s="28" t="s">
        <v>92</v>
      </c>
      <c r="E170" s="28" t="s">
        <v>275</v>
      </c>
      <c r="F170" s="29" t="s">
        <v>272</v>
      </c>
      <c r="G170" s="29" t="s">
        <v>273</v>
      </c>
      <c r="H170" s="28" t="s">
        <v>276</v>
      </c>
      <c r="I170" s="29" t="s">
        <v>60</v>
      </c>
      <c r="J170" s="28" t="s">
        <v>277</v>
      </c>
      <c r="K170" s="29" t="s">
        <v>48</v>
      </c>
      <c r="L170" s="30">
        <v>43336</v>
      </c>
      <c r="M170" s="31">
        <v>10161</v>
      </c>
    </row>
    <row r="171" spans="1:13" ht="30" x14ac:dyDescent="0.25">
      <c r="C171" s="27">
        <v>19058</v>
      </c>
      <c r="D171" s="28" t="s">
        <v>54</v>
      </c>
      <c r="E171" s="28" t="s">
        <v>278</v>
      </c>
      <c r="F171" s="29" t="s">
        <v>272</v>
      </c>
      <c r="G171" s="29" t="s">
        <v>273</v>
      </c>
      <c r="H171" s="28" t="s">
        <v>276</v>
      </c>
      <c r="I171" s="29" t="s">
        <v>60</v>
      </c>
      <c r="J171" s="28" t="s">
        <v>39</v>
      </c>
      <c r="K171" s="29" t="s">
        <v>61</v>
      </c>
      <c r="L171" s="30">
        <v>43371</v>
      </c>
      <c r="M171" s="31">
        <v>78813</v>
      </c>
    </row>
    <row r="172" spans="1:13" x14ac:dyDescent="0.25">
      <c r="C172" s="27" t="s">
        <v>279</v>
      </c>
      <c r="D172" s="28" t="s">
        <v>54</v>
      </c>
      <c r="E172" s="28" t="s">
        <v>280</v>
      </c>
      <c r="F172" s="29" t="s">
        <v>272</v>
      </c>
      <c r="G172" s="29" t="s">
        <v>273</v>
      </c>
      <c r="H172" s="28" t="s">
        <v>46</v>
      </c>
      <c r="I172" s="29" t="s">
        <v>47</v>
      </c>
      <c r="J172" s="28" t="s">
        <v>39</v>
      </c>
      <c r="K172" s="29" t="s">
        <v>48</v>
      </c>
      <c r="L172" s="30">
        <v>43373</v>
      </c>
      <c r="M172" s="31">
        <v>21578.969999999998</v>
      </c>
    </row>
    <row r="173" spans="1:13" ht="30" x14ac:dyDescent="0.25">
      <c r="C173" s="27">
        <v>19058</v>
      </c>
      <c r="D173" s="28" t="s">
        <v>92</v>
      </c>
      <c r="E173" s="28" t="s">
        <v>278</v>
      </c>
      <c r="F173" s="29" t="s">
        <v>272</v>
      </c>
      <c r="G173" s="29" t="s">
        <v>273</v>
      </c>
      <c r="H173" s="28" t="s">
        <v>276</v>
      </c>
      <c r="I173" s="29" t="s">
        <v>60</v>
      </c>
      <c r="J173" s="28" t="s">
        <v>39</v>
      </c>
      <c r="K173" s="29" t="s">
        <v>61</v>
      </c>
      <c r="L173" s="30">
        <v>43371</v>
      </c>
      <c r="M173" s="31">
        <v>78812</v>
      </c>
    </row>
    <row r="174" spans="1:13" ht="16.5" customHeight="1" x14ac:dyDescent="0.25">
      <c r="C174" s="27">
        <v>18096</v>
      </c>
      <c r="D174" s="28" t="s">
        <v>54</v>
      </c>
      <c r="E174" s="28" t="s">
        <v>275</v>
      </c>
      <c r="F174" s="29" t="s">
        <v>272</v>
      </c>
      <c r="G174" s="29" t="s">
        <v>273</v>
      </c>
      <c r="H174" s="28" t="s">
        <v>276</v>
      </c>
      <c r="I174" s="29" t="s">
        <v>60</v>
      </c>
      <c r="J174" s="28" t="s">
        <v>277</v>
      </c>
      <c r="K174" s="29" t="s">
        <v>48</v>
      </c>
      <c r="L174" s="30">
        <v>43412</v>
      </c>
      <c r="M174" s="31">
        <v>44163</v>
      </c>
    </row>
    <row r="175" spans="1:13" ht="45" x14ac:dyDescent="0.25">
      <c r="C175" s="27">
        <v>18096</v>
      </c>
      <c r="D175" s="28" t="s">
        <v>92</v>
      </c>
      <c r="E175" s="28" t="s">
        <v>275</v>
      </c>
      <c r="F175" s="29" t="s">
        <v>272</v>
      </c>
      <c r="G175" s="29" t="s">
        <v>273</v>
      </c>
      <c r="H175" s="28" t="s">
        <v>276</v>
      </c>
      <c r="I175" s="29" t="s">
        <v>60</v>
      </c>
      <c r="J175" s="28" t="s">
        <v>277</v>
      </c>
      <c r="K175" s="29" t="s">
        <v>48</v>
      </c>
      <c r="L175" s="30">
        <v>43412</v>
      </c>
      <c r="M175" s="31">
        <v>44162</v>
      </c>
    </row>
    <row r="176" spans="1:13" x14ac:dyDescent="0.25">
      <c r="C176" s="27" t="s">
        <v>279</v>
      </c>
      <c r="D176" s="28" t="s">
        <v>54</v>
      </c>
      <c r="E176" s="28" t="s">
        <v>280</v>
      </c>
      <c r="F176" s="29" t="s">
        <v>272</v>
      </c>
      <c r="G176" s="29" t="s">
        <v>273</v>
      </c>
      <c r="H176" s="28" t="s">
        <v>76</v>
      </c>
      <c r="I176" s="29" t="s">
        <v>47</v>
      </c>
      <c r="J176" s="28" t="s">
        <v>39</v>
      </c>
      <c r="K176" s="29" t="s">
        <v>48</v>
      </c>
      <c r="L176" s="30">
        <v>43465</v>
      </c>
      <c r="M176" s="31">
        <v>79729</v>
      </c>
    </row>
    <row r="177" spans="1:13" x14ac:dyDescent="0.25">
      <c r="C177" s="27">
        <v>19129</v>
      </c>
      <c r="D177" s="28" t="s">
        <v>54</v>
      </c>
      <c r="E177" s="28" t="s">
        <v>281</v>
      </c>
      <c r="F177" s="29" t="s">
        <v>272</v>
      </c>
      <c r="G177" s="29" t="s">
        <v>273</v>
      </c>
      <c r="H177" s="28" t="s">
        <v>276</v>
      </c>
      <c r="I177" s="29" t="s">
        <v>60</v>
      </c>
      <c r="J177" s="28" t="s">
        <v>277</v>
      </c>
      <c r="K177" s="29" t="s">
        <v>48</v>
      </c>
      <c r="L177" s="30">
        <v>43500</v>
      </c>
      <c r="M177" s="31">
        <v>3393</v>
      </c>
    </row>
    <row r="178" spans="1:13" x14ac:dyDescent="0.25">
      <c r="C178" s="27">
        <v>19129</v>
      </c>
      <c r="D178" s="28" t="s">
        <v>92</v>
      </c>
      <c r="E178" s="28" t="s">
        <v>281</v>
      </c>
      <c r="F178" s="29" t="s">
        <v>272</v>
      </c>
      <c r="G178" s="29" t="s">
        <v>273</v>
      </c>
      <c r="H178" s="28" t="s">
        <v>276</v>
      </c>
      <c r="I178" s="29" t="s">
        <v>60</v>
      </c>
      <c r="J178" s="28" t="s">
        <v>277</v>
      </c>
      <c r="K178" s="29" t="s">
        <v>48</v>
      </c>
      <c r="L178" s="30">
        <v>43500</v>
      </c>
      <c r="M178" s="31">
        <v>3392</v>
      </c>
    </row>
    <row r="179" spans="1:13" x14ac:dyDescent="0.25">
      <c r="C179" s="27" t="s">
        <v>279</v>
      </c>
      <c r="D179" s="28" t="s">
        <v>54</v>
      </c>
      <c r="E179" s="75" t="s">
        <v>280</v>
      </c>
      <c r="F179" s="76" t="s">
        <v>272</v>
      </c>
      <c r="G179" s="76" t="s">
        <v>273</v>
      </c>
      <c r="H179" s="28" t="s">
        <v>84</v>
      </c>
      <c r="I179" s="29" t="s">
        <v>47</v>
      </c>
      <c r="J179" s="28" t="s">
        <v>39</v>
      </c>
      <c r="K179" s="29" t="s">
        <v>48</v>
      </c>
      <c r="L179" s="30">
        <v>43555</v>
      </c>
      <c r="M179" s="31">
        <v>15145.04</v>
      </c>
    </row>
    <row r="180" spans="1:13" ht="30" x14ac:dyDescent="0.25">
      <c r="C180" s="27">
        <v>19058</v>
      </c>
      <c r="D180" s="28" t="s">
        <v>54</v>
      </c>
      <c r="E180" s="28" t="s">
        <v>278</v>
      </c>
      <c r="F180" s="29" t="s">
        <v>272</v>
      </c>
      <c r="G180" s="29" t="s">
        <v>273</v>
      </c>
      <c r="H180" s="28" t="s">
        <v>276</v>
      </c>
      <c r="I180" s="29" t="s">
        <v>60</v>
      </c>
      <c r="J180" s="28" t="s">
        <v>39</v>
      </c>
      <c r="K180" s="29" t="s">
        <v>61</v>
      </c>
      <c r="L180" s="30">
        <v>43579</v>
      </c>
      <c r="M180" s="31">
        <v>26532</v>
      </c>
    </row>
    <row r="181" spans="1:13" ht="30" x14ac:dyDescent="0.25">
      <c r="C181" s="27">
        <v>19058</v>
      </c>
      <c r="D181" s="28" t="s">
        <v>92</v>
      </c>
      <c r="E181" s="28" t="s">
        <v>278</v>
      </c>
      <c r="F181" s="29" t="s">
        <v>272</v>
      </c>
      <c r="G181" s="29" t="s">
        <v>273</v>
      </c>
      <c r="H181" s="28" t="s">
        <v>276</v>
      </c>
      <c r="I181" s="29" t="s">
        <v>60</v>
      </c>
      <c r="J181" s="28" t="s">
        <v>39</v>
      </c>
      <c r="K181" s="29" t="s">
        <v>61</v>
      </c>
      <c r="L181" s="30">
        <v>43579</v>
      </c>
      <c r="M181" s="31">
        <v>26532</v>
      </c>
    </row>
    <row r="182" spans="1:13" x14ac:dyDescent="0.25">
      <c r="C182" s="27">
        <v>19169</v>
      </c>
      <c r="D182" s="28" t="s">
        <v>92</v>
      </c>
      <c r="E182" s="28" t="s">
        <v>282</v>
      </c>
      <c r="F182" s="29" t="s">
        <v>272</v>
      </c>
      <c r="G182" s="29" t="s">
        <v>273</v>
      </c>
      <c r="H182" s="28" t="s">
        <v>283</v>
      </c>
      <c r="I182" s="29" t="s">
        <v>284</v>
      </c>
      <c r="J182" s="28" t="s">
        <v>285</v>
      </c>
      <c r="K182" s="29" t="s">
        <v>48</v>
      </c>
      <c r="L182" s="30">
        <v>43577</v>
      </c>
      <c r="M182" s="31">
        <v>1483</v>
      </c>
    </row>
    <row r="183" spans="1:13" x14ac:dyDescent="0.25">
      <c r="C183" s="27">
        <v>19169</v>
      </c>
      <c r="D183" s="28" t="s">
        <v>199</v>
      </c>
      <c r="E183" s="28" t="s">
        <v>282</v>
      </c>
      <c r="F183" s="29" t="s">
        <v>272</v>
      </c>
      <c r="G183" s="29" t="s">
        <v>273</v>
      </c>
      <c r="H183" s="28" t="s">
        <v>283</v>
      </c>
      <c r="I183" s="29" t="s">
        <v>284</v>
      </c>
      <c r="J183" s="28" t="s">
        <v>285</v>
      </c>
      <c r="K183" s="29" t="s">
        <v>48</v>
      </c>
      <c r="L183" s="30">
        <v>43577</v>
      </c>
      <c r="M183" s="31">
        <v>1483</v>
      </c>
    </row>
    <row r="184" spans="1:13" ht="30" x14ac:dyDescent="0.25">
      <c r="C184" s="27">
        <v>19058</v>
      </c>
      <c r="D184" s="28" t="s">
        <v>54</v>
      </c>
      <c r="E184" s="28" t="s">
        <v>278</v>
      </c>
      <c r="F184" s="29" t="s">
        <v>272</v>
      </c>
      <c r="G184" s="29" t="s">
        <v>273</v>
      </c>
      <c r="H184" s="28" t="s">
        <v>276</v>
      </c>
      <c r="I184" s="29" t="s">
        <v>60</v>
      </c>
      <c r="J184" s="28" t="s">
        <v>39</v>
      </c>
      <c r="K184" s="29" t="s">
        <v>61</v>
      </c>
      <c r="L184" s="30">
        <v>43643</v>
      </c>
      <c r="M184" s="31">
        <v>34000</v>
      </c>
    </row>
    <row r="185" spans="1:13" x14ac:dyDescent="0.25">
      <c r="C185" s="27" t="s">
        <v>279</v>
      </c>
      <c r="D185" s="28" t="s">
        <v>54</v>
      </c>
      <c r="E185" s="28" t="s">
        <v>280</v>
      </c>
      <c r="F185" s="29" t="s">
        <v>272</v>
      </c>
      <c r="G185" s="29" t="s">
        <v>273</v>
      </c>
      <c r="H185" s="28" t="s">
        <v>91</v>
      </c>
      <c r="I185" s="29" t="s">
        <v>47</v>
      </c>
      <c r="J185" s="28" t="s">
        <v>39</v>
      </c>
      <c r="K185" s="29" t="s">
        <v>48</v>
      </c>
      <c r="L185" s="30">
        <v>43646</v>
      </c>
      <c r="M185" s="31">
        <v>7016.6</v>
      </c>
    </row>
    <row r="186" spans="1:13" ht="30" x14ac:dyDescent="0.25">
      <c r="C186" s="27">
        <v>19058</v>
      </c>
      <c r="D186" s="28" t="s">
        <v>92</v>
      </c>
      <c r="E186" s="28" t="s">
        <v>278</v>
      </c>
      <c r="F186" s="29" t="s">
        <v>272</v>
      </c>
      <c r="G186" s="29" t="s">
        <v>273</v>
      </c>
      <c r="H186" s="28" t="s">
        <v>276</v>
      </c>
      <c r="I186" s="29" t="s">
        <v>60</v>
      </c>
      <c r="J186" s="28" t="s">
        <v>39</v>
      </c>
      <c r="K186" s="29" t="s">
        <v>61</v>
      </c>
      <c r="L186" s="30">
        <v>43643</v>
      </c>
      <c r="M186" s="31">
        <v>34000</v>
      </c>
    </row>
    <row r="187" spans="1:13" x14ac:dyDescent="0.25">
      <c r="A187" s="26"/>
      <c r="B187" s="26"/>
      <c r="C187" s="34"/>
      <c r="D187" s="50"/>
      <c r="E187" s="82"/>
      <c r="F187" s="37"/>
      <c r="G187" s="37"/>
      <c r="H187" s="36"/>
      <c r="I187" s="37"/>
      <c r="J187" s="32"/>
      <c r="K187" s="37"/>
      <c r="L187" s="33"/>
      <c r="M187" s="51"/>
    </row>
    <row r="188" spans="1:13" ht="21" x14ac:dyDescent="0.25">
      <c r="A188" s="52"/>
      <c r="B188" s="39" t="s">
        <v>286</v>
      </c>
      <c r="C188" s="40"/>
      <c r="D188" s="41"/>
      <c r="E188" s="42"/>
      <c r="F188" s="43"/>
      <c r="G188" s="44"/>
      <c r="H188" s="44" t="s">
        <v>2</v>
      </c>
      <c r="I188" s="45">
        <f>COUNT(M190:M191)</f>
        <v>0</v>
      </c>
      <c r="J188" s="46"/>
      <c r="K188" s="46"/>
      <c r="L188" s="45" t="s">
        <v>3</v>
      </c>
      <c r="M188" s="47">
        <f>SUM(M190:M191)</f>
        <v>0</v>
      </c>
    </row>
    <row r="189" spans="1:13" ht="37.5" x14ac:dyDescent="0.25">
      <c r="A189" s="21"/>
      <c r="B189" s="21"/>
      <c r="C189" s="22" t="s">
        <v>5</v>
      </c>
      <c r="D189" s="23" t="s">
        <v>6</v>
      </c>
      <c r="E189" s="24" t="s">
        <v>7</v>
      </c>
      <c r="F189" s="24" t="s">
        <v>8</v>
      </c>
      <c r="G189" s="24" t="s">
        <v>9</v>
      </c>
      <c r="H189" s="24" t="s">
        <v>10</v>
      </c>
      <c r="I189" s="24" t="s">
        <v>11</v>
      </c>
      <c r="J189" s="24" t="s">
        <v>12</v>
      </c>
      <c r="K189" s="24" t="s">
        <v>13</v>
      </c>
      <c r="L189" s="25" t="s">
        <v>14</v>
      </c>
      <c r="M189" s="25" t="s">
        <v>3</v>
      </c>
    </row>
    <row r="190" spans="1:13" x14ac:dyDescent="0.25">
      <c r="C190" s="27"/>
      <c r="D190" s="28"/>
      <c r="E190" s="28"/>
      <c r="F190" s="29"/>
      <c r="G190" s="29"/>
      <c r="H190" s="28"/>
      <c r="I190" s="29"/>
      <c r="J190" s="28"/>
      <c r="K190" s="29"/>
      <c r="L190" s="30"/>
      <c r="M190" s="31"/>
    </row>
    <row r="191" spans="1:13" x14ac:dyDescent="0.25">
      <c r="A191" s="26"/>
      <c r="B191" s="26"/>
      <c r="C191" s="83"/>
      <c r="D191" s="50"/>
      <c r="E191" s="35"/>
      <c r="F191" s="37"/>
      <c r="G191" s="37"/>
      <c r="H191" s="32"/>
      <c r="I191" s="37"/>
      <c r="J191" s="32"/>
      <c r="K191" s="37"/>
      <c r="L191" s="33"/>
      <c r="M191" s="38"/>
    </row>
    <row r="192" spans="1:13" ht="21" x14ac:dyDescent="0.25">
      <c r="A192" s="52"/>
      <c r="B192" s="39" t="s">
        <v>287</v>
      </c>
      <c r="C192" s="40"/>
      <c r="D192" s="41"/>
      <c r="E192" s="42"/>
      <c r="F192" s="43"/>
      <c r="G192" s="44"/>
      <c r="H192" s="44" t="s">
        <v>2</v>
      </c>
      <c r="I192" s="45">
        <f>COUNT(M194:M195)</f>
        <v>0</v>
      </c>
      <c r="J192" s="46"/>
      <c r="K192" s="46"/>
      <c r="L192" s="45" t="s">
        <v>3</v>
      </c>
      <c r="M192" s="47">
        <f>SUM(M194:M195)</f>
        <v>0</v>
      </c>
    </row>
    <row r="193" spans="1:13" ht="37.5" x14ac:dyDescent="0.25">
      <c r="A193" s="21"/>
      <c r="B193" s="21"/>
      <c r="C193" s="22" t="s">
        <v>5</v>
      </c>
      <c r="D193" s="23" t="s">
        <v>6</v>
      </c>
      <c r="E193" s="24" t="s">
        <v>7</v>
      </c>
      <c r="F193" s="24" t="s">
        <v>8</v>
      </c>
      <c r="G193" s="24" t="s">
        <v>9</v>
      </c>
      <c r="H193" s="24" t="s">
        <v>10</v>
      </c>
      <c r="I193" s="24" t="s">
        <v>11</v>
      </c>
      <c r="J193" s="24" t="s">
        <v>12</v>
      </c>
      <c r="K193" s="24" t="s">
        <v>13</v>
      </c>
      <c r="L193" s="25" t="s">
        <v>14</v>
      </c>
      <c r="M193" s="25" t="s">
        <v>3</v>
      </c>
    </row>
    <row r="194" spans="1:13" x14ac:dyDescent="0.25">
      <c r="C194" s="27"/>
      <c r="D194" s="28"/>
      <c r="E194" s="28"/>
      <c r="F194" s="29"/>
      <c r="G194" s="29"/>
      <c r="H194" s="28"/>
      <c r="I194" s="29"/>
      <c r="J194" s="28"/>
      <c r="K194" s="29"/>
      <c r="L194" s="30"/>
      <c r="M194" s="31"/>
    </row>
    <row r="195" spans="1:13" x14ac:dyDescent="0.25">
      <c r="A195" s="26"/>
      <c r="B195" s="26"/>
      <c r="C195" s="83"/>
      <c r="D195" s="50"/>
      <c r="E195" s="35"/>
      <c r="F195" s="37"/>
      <c r="G195" s="37"/>
      <c r="H195" s="32"/>
      <c r="I195" s="37"/>
      <c r="J195" s="32"/>
      <c r="K195" s="37"/>
      <c r="L195" s="33"/>
      <c r="M195" s="38"/>
    </row>
    <row r="196" spans="1:13" ht="21" x14ac:dyDescent="0.25">
      <c r="A196" s="52"/>
      <c r="B196" s="39" t="s">
        <v>288</v>
      </c>
      <c r="C196" s="62"/>
      <c r="D196" s="63"/>
      <c r="E196" s="64"/>
      <c r="F196" s="65"/>
      <c r="G196" s="66"/>
      <c r="H196" s="66" t="s">
        <v>2</v>
      </c>
      <c r="I196" s="67">
        <f>COUNT(M198:M199)</f>
        <v>0</v>
      </c>
      <c r="J196" s="68"/>
      <c r="K196" s="68"/>
      <c r="L196" s="67" t="s">
        <v>3</v>
      </c>
      <c r="M196" s="69">
        <f>SUM(M198:M199)</f>
        <v>0</v>
      </c>
    </row>
    <row r="197" spans="1:13" ht="37.5" x14ac:dyDescent="0.25">
      <c r="A197" s="21"/>
      <c r="B197" s="21"/>
      <c r="C197" s="22" t="s">
        <v>5</v>
      </c>
      <c r="D197" s="23" t="s">
        <v>6</v>
      </c>
      <c r="E197" s="24" t="s">
        <v>7</v>
      </c>
      <c r="F197" s="24" t="s">
        <v>8</v>
      </c>
      <c r="G197" s="24" t="s">
        <v>9</v>
      </c>
      <c r="H197" s="24" t="s">
        <v>10</v>
      </c>
      <c r="I197" s="24" t="s">
        <v>11</v>
      </c>
      <c r="J197" s="24" t="s">
        <v>12</v>
      </c>
      <c r="K197" s="24" t="s">
        <v>13</v>
      </c>
      <c r="L197" s="25" t="s">
        <v>14</v>
      </c>
      <c r="M197" s="25" t="s">
        <v>3</v>
      </c>
    </row>
    <row r="198" spans="1:13" x14ac:dyDescent="0.25">
      <c r="C198" s="27"/>
      <c r="D198" s="28"/>
      <c r="E198" s="28"/>
      <c r="F198" s="29"/>
      <c r="G198" s="29"/>
      <c r="H198" s="28"/>
      <c r="I198" s="29"/>
      <c r="J198" s="28"/>
      <c r="K198" s="29"/>
      <c r="L198" s="30"/>
      <c r="M198" s="31"/>
    </row>
    <row r="199" spans="1:13" x14ac:dyDescent="0.25">
      <c r="A199" s="26"/>
      <c r="B199" s="26"/>
      <c r="C199" s="84"/>
      <c r="D199" s="28"/>
      <c r="E199" s="28"/>
      <c r="F199" s="29"/>
      <c r="G199" s="29"/>
      <c r="H199" s="28"/>
      <c r="I199" s="29"/>
      <c r="J199" s="28"/>
      <c r="K199" s="29"/>
      <c r="L199" s="30"/>
      <c r="M199" s="31"/>
    </row>
    <row r="200" spans="1:13" ht="21" x14ac:dyDescent="0.25">
      <c r="A200" s="11" t="s">
        <v>289</v>
      </c>
      <c r="B200" s="11"/>
      <c r="C200" s="54"/>
      <c r="D200" s="55"/>
      <c r="E200" s="56"/>
      <c r="F200" s="57"/>
      <c r="G200" s="58"/>
      <c r="H200" s="59" t="s">
        <v>2</v>
      </c>
      <c r="I200" s="60">
        <f>I201+I233+I240+I270</f>
        <v>84</v>
      </c>
      <c r="J200" s="60"/>
      <c r="K200" s="60"/>
      <c r="L200" s="59" t="s">
        <v>3</v>
      </c>
      <c r="M200" s="61">
        <f>M201+M233+M240+M270</f>
        <v>2541886.84</v>
      </c>
    </row>
    <row r="201" spans="1:13" ht="21" x14ac:dyDescent="0.25">
      <c r="B201" s="39" t="s">
        <v>289</v>
      </c>
      <c r="C201" s="62"/>
      <c r="D201" s="63"/>
      <c r="E201" s="64"/>
      <c r="F201" s="65"/>
      <c r="G201" s="66"/>
      <c r="H201" s="66" t="s">
        <v>2</v>
      </c>
      <c r="I201" s="67">
        <f>COUNT(M203:M232)</f>
        <v>29</v>
      </c>
      <c r="J201" s="68"/>
      <c r="K201" s="68"/>
      <c r="L201" s="67" t="s">
        <v>3</v>
      </c>
      <c r="M201" s="69">
        <f>SUM(M203:M232)</f>
        <v>1090917.8399999999</v>
      </c>
    </row>
    <row r="202" spans="1:13" ht="37.5" x14ac:dyDescent="0.25">
      <c r="A202" s="21"/>
      <c r="B202" s="21"/>
      <c r="C202" s="22" t="s">
        <v>5</v>
      </c>
      <c r="D202" s="23" t="s">
        <v>6</v>
      </c>
      <c r="E202" s="24" t="s">
        <v>7</v>
      </c>
      <c r="F202" s="24" t="s">
        <v>8</v>
      </c>
      <c r="G202" s="24" t="s">
        <v>9</v>
      </c>
      <c r="H202" s="24" t="s">
        <v>10</v>
      </c>
      <c r="I202" s="24" t="s">
        <v>11</v>
      </c>
      <c r="J202" s="24" t="s">
        <v>12</v>
      </c>
      <c r="K202" s="24" t="s">
        <v>13</v>
      </c>
      <c r="L202" s="25" t="s">
        <v>14</v>
      </c>
      <c r="M202" s="25" t="s">
        <v>3</v>
      </c>
    </row>
    <row r="203" spans="1:13" ht="30" x14ac:dyDescent="0.25">
      <c r="C203" s="27">
        <v>19034</v>
      </c>
      <c r="D203" s="28" t="s">
        <v>64</v>
      </c>
      <c r="E203" s="28" t="s">
        <v>290</v>
      </c>
      <c r="F203" s="29" t="s">
        <v>291</v>
      </c>
      <c r="G203" s="29" t="s">
        <v>292</v>
      </c>
      <c r="H203" s="28" t="s">
        <v>37</v>
      </c>
      <c r="I203" s="29" t="s">
        <v>38</v>
      </c>
      <c r="J203" s="28" t="s">
        <v>39</v>
      </c>
      <c r="K203" s="29" t="s">
        <v>293</v>
      </c>
      <c r="L203" s="30">
        <v>43332</v>
      </c>
      <c r="M203" s="31">
        <v>6000</v>
      </c>
    </row>
    <row r="204" spans="1:13" ht="60" x14ac:dyDescent="0.25">
      <c r="C204" s="27">
        <v>18147</v>
      </c>
      <c r="D204" s="28" t="s">
        <v>63</v>
      </c>
      <c r="E204" s="28" t="s">
        <v>294</v>
      </c>
      <c r="F204" s="29" t="s">
        <v>295</v>
      </c>
      <c r="G204" s="29" t="s">
        <v>292</v>
      </c>
      <c r="H204" s="28" t="s">
        <v>296</v>
      </c>
      <c r="I204" s="29" t="s">
        <v>60</v>
      </c>
      <c r="J204" s="28" t="s">
        <v>39</v>
      </c>
      <c r="K204" s="29" t="s">
        <v>293</v>
      </c>
      <c r="L204" s="30">
        <v>43322</v>
      </c>
      <c r="M204" s="31">
        <v>127966</v>
      </c>
    </row>
    <row r="205" spans="1:13" ht="45" x14ac:dyDescent="0.25">
      <c r="C205" s="27">
        <v>18064</v>
      </c>
      <c r="D205" s="28" t="s">
        <v>79</v>
      </c>
      <c r="E205" s="28" t="s">
        <v>297</v>
      </c>
      <c r="F205" s="29" t="s">
        <v>298</v>
      </c>
      <c r="G205" s="29" t="s">
        <v>292</v>
      </c>
      <c r="H205" s="28" t="s">
        <v>296</v>
      </c>
      <c r="I205" s="29" t="s">
        <v>60</v>
      </c>
      <c r="J205" s="28" t="s">
        <v>299</v>
      </c>
      <c r="K205" s="29" t="s">
        <v>61</v>
      </c>
      <c r="L205" s="30">
        <v>43326</v>
      </c>
      <c r="M205" s="31">
        <v>106712</v>
      </c>
    </row>
    <row r="206" spans="1:13" ht="30" x14ac:dyDescent="0.25">
      <c r="C206" s="27">
        <v>16191</v>
      </c>
      <c r="D206" s="28" t="s">
        <v>17</v>
      </c>
      <c r="E206" s="28" t="s">
        <v>300</v>
      </c>
      <c r="F206" s="29" t="s">
        <v>291</v>
      </c>
      <c r="G206" s="29" t="s">
        <v>292</v>
      </c>
      <c r="H206" s="28" t="s">
        <v>301</v>
      </c>
      <c r="I206" s="29" t="s">
        <v>60</v>
      </c>
      <c r="J206" s="28" t="s">
        <v>39</v>
      </c>
      <c r="K206" s="29" t="s">
        <v>293</v>
      </c>
      <c r="L206" s="30">
        <v>43354</v>
      </c>
      <c r="M206" s="31">
        <v>10000</v>
      </c>
    </row>
    <row r="207" spans="1:13" ht="30" x14ac:dyDescent="0.25">
      <c r="C207" s="27">
        <v>19044</v>
      </c>
      <c r="D207" s="28" t="s">
        <v>17</v>
      </c>
      <c r="E207" s="28" t="s">
        <v>302</v>
      </c>
      <c r="F207" s="29" t="s">
        <v>291</v>
      </c>
      <c r="G207" s="29" t="s">
        <v>292</v>
      </c>
      <c r="H207" s="28" t="s">
        <v>276</v>
      </c>
      <c r="I207" s="29" t="s">
        <v>60</v>
      </c>
      <c r="J207" s="28" t="s">
        <v>39</v>
      </c>
      <c r="K207" s="29" t="s">
        <v>293</v>
      </c>
      <c r="L207" s="30">
        <v>43370</v>
      </c>
      <c r="M207" s="31">
        <v>11836</v>
      </c>
    </row>
    <row r="208" spans="1:13" ht="45" x14ac:dyDescent="0.25">
      <c r="C208" s="27">
        <v>19043</v>
      </c>
      <c r="D208" s="28" t="s">
        <v>125</v>
      </c>
      <c r="E208" s="28" t="s">
        <v>303</v>
      </c>
      <c r="F208" s="29" t="s">
        <v>291</v>
      </c>
      <c r="G208" s="29" t="s">
        <v>292</v>
      </c>
      <c r="H208" s="28" t="s">
        <v>304</v>
      </c>
      <c r="I208" s="29" t="s">
        <v>60</v>
      </c>
      <c r="J208" s="28" t="s">
        <v>39</v>
      </c>
      <c r="K208" s="29" t="s">
        <v>48</v>
      </c>
      <c r="L208" s="30">
        <v>43357</v>
      </c>
      <c r="M208" s="31">
        <v>124119</v>
      </c>
    </row>
    <row r="209" spans="3:13" x14ac:dyDescent="0.25">
      <c r="C209" s="27" t="s">
        <v>305</v>
      </c>
      <c r="D209" s="28" t="s">
        <v>125</v>
      </c>
      <c r="E209" s="28" t="s">
        <v>306</v>
      </c>
      <c r="F209" s="29" t="s">
        <v>291</v>
      </c>
      <c r="G209" s="29" t="s">
        <v>292</v>
      </c>
      <c r="H209" s="28" t="s">
        <v>46</v>
      </c>
      <c r="I209" s="29" t="s">
        <v>47</v>
      </c>
      <c r="J209" s="28" t="s">
        <v>39</v>
      </c>
      <c r="K209" s="29" t="s">
        <v>48</v>
      </c>
      <c r="L209" s="30">
        <v>43373</v>
      </c>
      <c r="M209" s="31">
        <v>9592</v>
      </c>
    </row>
    <row r="210" spans="3:13" ht="30" x14ac:dyDescent="0.25">
      <c r="C210" s="27">
        <v>19032</v>
      </c>
      <c r="D210" s="28" t="s">
        <v>140</v>
      </c>
      <c r="E210" s="28" t="s">
        <v>307</v>
      </c>
      <c r="F210" s="29" t="s">
        <v>291</v>
      </c>
      <c r="G210" s="29" t="s">
        <v>292</v>
      </c>
      <c r="H210" s="28" t="s">
        <v>308</v>
      </c>
      <c r="I210" s="29" t="s">
        <v>284</v>
      </c>
      <c r="J210" s="28" t="s">
        <v>39</v>
      </c>
      <c r="K210" s="29" t="s">
        <v>48</v>
      </c>
      <c r="L210" s="30">
        <v>43398</v>
      </c>
      <c r="M210" s="31">
        <v>2992</v>
      </c>
    </row>
    <row r="211" spans="3:13" x14ac:dyDescent="0.25">
      <c r="C211" s="27" t="s">
        <v>309</v>
      </c>
      <c r="D211" s="28" t="s">
        <v>108</v>
      </c>
      <c r="E211" s="28" t="s">
        <v>310</v>
      </c>
      <c r="F211" s="29" t="s">
        <v>292</v>
      </c>
      <c r="G211" s="29" t="s">
        <v>292</v>
      </c>
      <c r="H211" s="28" t="s">
        <v>46</v>
      </c>
      <c r="I211" s="29" t="s">
        <v>47</v>
      </c>
      <c r="J211" s="28" t="s">
        <v>39</v>
      </c>
      <c r="K211" s="29" t="s">
        <v>48</v>
      </c>
      <c r="L211" s="30">
        <v>43373</v>
      </c>
      <c r="M211" s="31">
        <v>1000</v>
      </c>
    </row>
    <row r="212" spans="3:13" ht="30" x14ac:dyDescent="0.25">
      <c r="C212" s="27">
        <v>18178</v>
      </c>
      <c r="D212" s="28" t="s">
        <v>81</v>
      </c>
      <c r="E212" s="28" t="s">
        <v>57</v>
      </c>
      <c r="F212" s="29" t="s">
        <v>295</v>
      </c>
      <c r="G212" s="29" t="s">
        <v>292</v>
      </c>
      <c r="H212" s="28" t="s">
        <v>59</v>
      </c>
      <c r="I212" s="29" t="s">
        <v>60</v>
      </c>
      <c r="J212" s="28" t="s">
        <v>39</v>
      </c>
      <c r="K212" s="29" t="s">
        <v>61</v>
      </c>
      <c r="L212" s="30">
        <v>43369</v>
      </c>
      <c r="M212" s="31">
        <v>22381</v>
      </c>
    </row>
    <row r="213" spans="3:13" ht="30" x14ac:dyDescent="0.25">
      <c r="C213" s="27">
        <v>19045</v>
      </c>
      <c r="D213" s="28" t="s">
        <v>130</v>
      </c>
      <c r="E213" s="28" t="s">
        <v>311</v>
      </c>
      <c r="F213" s="29" t="s">
        <v>295</v>
      </c>
      <c r="G213" s="29" t="s">
        <v>292</v>
      </c>
      <c r="H213" s="28" t="s">
        <v>312</v>
      </c>
      <c r="I213" s="29" t="s">
        <v>60</v>
      </c>
      <c r="J213" s="28" t="s">
        <v>39</v>
      </c>
      <c r="K213" s="29" t="s">
        <v>293</v>
      </c>
      <c r="L213" s="30">
        <v>43370</v>
      </c>
      <c r="M213" s="31">
        <v>158555</v>
      </c>
    </row>
    <row r="214" spans="3:13" ht="30" x14ac:dyDescent="0.25">
      <c r="C214" s="27">
        <v>19060</v>
      </c>
      <c r="D214" s="28" t="s">
        <v>153</v>
      </c>
      <c r="E214" s="28" t="s">
        <v>313</v>
      </c>
      <c r="F214" s="29" t="s">
        <v>314</v>
      </c>
      <c r="G214" s="29" t="s">
        <v>292</v>
      </c>
      <c r="H214" s="28" t="s">
        <v>296</v>
      </c>
      <c r="I214" s="29" t="s">
        <v>60</v>
      </c>
      <c r="J214" s="28" t="s">
        <v>315</v>
      </c>
      <c r="K214" s="29" t="s">
        <v>40</v>
      </c>
      <c r="L214" s="30">
        <v>43434</v>
      </c>
      <c r="M214" s="31">
        <v>103089</v>
      </c>
    </row>
    <row r="215" spans="3:13" ht="30" x14ac:dyDescent="0.25">
      <c r="C215" s="27">
        <v>19006</v>
      </c>
      <c r="D215" s="28" t="s">
        <v>145</v>
      </c>
      <c r="E215" s="28" t="s">
        <v>316</v>
      </c>
      <c r="F215" s="29" t="s">
        <v>295</v>
      </c>
      <c r="G215" s="29" t="s">
        <v>292</v>
      </c>
      <c r="H215" s="28" t="s">
        <v>317</v>
      </c>
      <c r="I215" s="29" t="s">
        <v>60</v>
      </c>
      <c r="J215" s="28" t="s">
        <v>118</v>
      </c>
      <c r="K215" s="29" t="s">
        <v>61</v>
      </c>
      <c r="L215" s="30">
        <v>43411</v>
      </c>
      <c r="M215" s="31">
        <v>8550</v>
      </c>
    </row>
    <row r="216" spans="3:13" ht="30" x14ac:dyDescent="0.25">
      <c r="C216" s="27">
        <v>18094</v>
      </c>
      <c r="D216" s="28" t="s">
        <v>132</v>
      </c>
      <c r="E216" s="28" t="s">
        <v>318</v>
      </c>
      <c r="F216" s="29" t="s">
        <v>298</v>
      </c>
      <c r="G216" s="29" t="s">
        <v>292</v>
      </c>
      <c r="H216" s="28" t="s">
        <v>319</v>
      </c>
      <c r="I216" s="29" t="s">
        <v>60</v>
      </c>
      <c r="J216" s="28" t="s">
        <v>320</v>
      </c>
      <c r="K216" s="29" t="s">
        <v>293</v>
      </c>
      <c r="L216" s="30">
        <v>43424</v>
      </c>
      <c r="M216" s="31">
        <v>30495</v>
      </c>
    </row>
    <row r="217" spans="3:13" x14ac:dyDescent="0.25">
      <c r="C217" s="27" t="s">
        <v>305</v>
      </c>
      <c r="D217" s="28" t="s">
        <v>125</v>
      </c>
      <c r="E217" s="28" t="s">
        <v>306</v>
      </c>
      <c r="F217" s="29" t="s">
        <v>291</v>
      </c>
      <c r="G217" s="29" t="s">
        <v>292</v>
      </c>
      <c r="H217" s="28" t="s">
        <v>76</v>
      </c>
      <c r="I217" s="29" t="s">
        <v>47</v>
      </c>
      <c r="J217" s="28" t="s">
        <v>39</v>
      </c>
      <c r="K217" s="29" t="s">
        <v>48</v>
      </c>
      <c r="L217" s="30">
        <v>43465</v>
      </c>
      <c r="M217" s="31">
        <v>7384.21</v>
      </c>
    </row>
    <row r="218" spans="3:13" ht="30" x14ac:dyDescent="0.25">
      <c r="C218" s="27">
        <v>19116</v>
      </c>
      <c r="D218" s="28" t="s">
        <v>17</v>
      </c>
      <c r="E218" s="28" t="s">
        <v>321</v>
      </c>
      <c r="F218" s="29" t="s">
        <v>291</v>
      </c>
      <c r="G218" s="29" t="s">
        <v>292</v>
      </c>
      <c r="H218" s="28" t="s">
        <v>322</v>
      </c>
      <c r="I218" s="29" t="s">
        <v>60</v>
      </c>
      <c r="J218" s="28" t="s">
        <v>323</v>
      </c>
      <c r="K218" s="29" t="s">
        <v>61</v>
      </c>
      <c r="L218" s="30">
        <v>43523</v>
      </c>
      <c r="M218" s="31">
        <v>12320</v>
      </c>
    </row>
    <row r="219" spans="3:13" ht="45" x14ac:dyDescent="0.25">
      <c r="C219" s="27">
        <v>19072</v>
      </c>
      <c r="D219" s="28" t="s">
        <v>150</v>
      </c>
      <c r="E219" s="28" t="s">
        <v>324</v>
      </c>
      <c r="F219" s="29" t="s">
        <v>291</v>
      </c>
      <c r="G219" s="29" t="s">
        <v>292</v>
      </c>
      <c r="H219" s="28" t="s">
        <v>322</v>
      </c>
      <c r="I219" s="29" t="s">
        <v>60</v>
      </c>
      <c r="J219" s="28" t="s">
        <v>39</v>
      </c>
      <c r="K219" s="29" t="s">
        <v>61</v>
      </c>
      <c r="L219" s="30">
        <v>43500</v>
      </c>
      <c r="M219" s="31">
        <v>12490</v>
      </c>
    </row>
    <row r="220" spans="3:13" ht="45" x14ac:dyDescent="0.25">
      <c r="C220" s="27">
        <v>19072</v>
      </c>
      <c r="D220" s="28" t="s">
        <v>183</v>
      </c>
      <c r="E220" s="28" t="s">
        <v>324</v>
      </c>
      <c r="F220" s="29" t="s">
        <v>291</v>
      </c>
      <c r="G220" s="29" t="s">
        <v>292</v>
      </c>
      <c r="H220" s="28" t="s">
        <v>322</v>
      </c>
      <c r="I220" s="29" t="s">
        <v>60</v>
      </c>
      <c r="J220" s="28" t="s">
        <v>39</v>
      </c>
      <c r="K220" s="29" t="s">
        <v>61</v>
      </c>
      <c r="L220" s="30">
        <v>43500</v>
      </c>
      <c r="M220" s="31">
        <v>12490</v>
      </c>
    </row>
    <row r="221" spans="3:13" x14ac:dyDescent="0.25">
      <c r="C221" s="27" t="s">
        <v>305</v>
      </c>
      <c r="D221" s="28" t="s">
        <v>125</v>
      </c>
      <c r="E221" s="75" t="s">
        <v>306</v>
      </c>
      <c r="F221" s="76" t="s">
        <v>291</v>
      </c>
      <c r="G221" s="76" t="s">
        <v>292</v>
      </c>
      <c r="H221" s="28" t="s">
        <v>84</v>
      </c>
      <c r="I221" s="29" t="s">
        <v>47</v>
      </c>
      <c r="J221" s="28" t="s">
        <v>39</v>
      </c>
      <c r="K221" s="29" t="s">
        <v>48</v>
      </c>
      <c r="L221" s="30">
        <v>43555</v>
      </c>
      <c r="M221" s="31">
        <v>1895.63</v>
      </c>
    </row>
    <row r="222" spans="3:13" ht="45" x14ac:dyDescent="0.25">
      <c r="C222" s="27">
        <v>19117</v>
      </c>
      <c r="D222" s="28" t="s">
        <v>64</v>
      </c>
      <c r="E222" s="28" t="s">
        <v>325</v>
      </c>
      <c r="F222" s="29" t="s">
        <v>291</v>
      </c>
      <c r="G222" s="29" t="s">
        <v>292</v>
      </c>
      <c r="H222" s="28" t="s">
        <v>296</v>
      </c>
      <c r="I222" s="29" t="s">
        <v>60</v>
      </c>
      <c r="J222" s="28" t="s">
        <v>326</v>
      </c>
      <c r="K222" s="29" t="s">
        <v>293</v>
      </c>
      <c r="L222" s="30">
        <v>43567</v>
      </c>
      <c r="M222" s="31">
        <v>24899</v>
      </c>
    </row>
    <row r="223" spans="3:13" ht="45" x14ac:dyDescent="0.25">
      <c r="C223" s="27">
        <v>19087</v>
      </c>
      <c r="D223" s="28" t="s">
        <v>145</v>
      </c>
      <c r="E223" s="28" t="s">
        <v>327</v>
      </c>
      <c r="F223" s="29" t="s">
        <v>295</v>
      </c>
      <c r="G223" s="29" t="s">
        <v>292</v>
      </c>
      <c r="H223" s="28" t="s">
        <v>301</v>
      </c>
      <c r="I223" s="29" t="s">
        <v>60</v>
      </c>
      <c r="J223" s="28" t="s">
        <v>39</v>
      </c>
      <c r="K223" s="29" t="s">
        <v>293</v>
      </c>
      <c r="L223" s="30">
        <v>43585</v>
      </c>
      <c r="M223" s="31">
        <v>8466</v>
      </c>
    </row>
    <row r="224" spans="3:13" ht="45" x14ac:dyDescent="0.25">
      <c r="C224" s="27">
        <v>19176</v>
      </c>
      <c r="D224" s="28" t="s">
        <v>161</v>
      </c>
      <c r="E224" s="28" t="s">
        <v>328</v>
      </c>
      <c r="F224" s="29" t="s">
        <v>291</v>
      </c>
      <c r="G224" s="29" t="s">
        <v>292</v>
      </c>
      <c r="H224" s="28" t="s">
        <v>329</v>
      </c>
      <c r="I224" s="29" t="s">
        <v>175</v>
      </c>
      <c r="J224" s="28" t="s">
        <v>39</v>
      </c>
      <c r="K224" s="29" t="s">
        <v>48</v>
      </c>
      <c r="L224" s="30">
        <v>43591</v>
      </c>
      <c r="M224" s="31">
        <v>35000</v>
      </c>
    </row>
    <row r="225" spans="1:13" ht="45" x14ac:dyDescent="0.25">
      <c r="C225" s="27">
        <v>19074</v>
      </c>
      <c r="D225" s="28" t="s">
        <v>33</v>
      </c>
      <c r="E225" s="28" t="s">
        <v>330</v>
      </c>
      <c r="F225" s="29" t="s">
        <v>331</v>
      </c>
      <c r="G225" s="29" t="s">
        <v>292</v>
      </c>
      <c r="H225" s="28" t="s">
        <v>296</v>
      </c>
      <c r="I225" s="29" t="s">
        <v>60</v>
      </c>
      <c r="J225" s="28" t="s">
        <v>39</v>
      </c>
      <c r="K225" s="29" t="s">
        <v>61</v>
      </c>
      <c r="L225" s="30">
        <v>43587</v>
      </c>
      <c r="M225" s="31">
        <v>57429</v>
      </c>
    </row>
    <row r="226" spans="1:13" ht="30" x14ac:dyDescent="0.25">
      <c r="C226" s="27">
        <v>19044</v>
      </c>
      <c r="D226" s="28" t="s">
        <v>17</v>
      </c>
      <c r="E226" s="28" t="s">
        <v>302</v>
      </c>
      <c r="F226" s="29" t="s">
        <v>291</v>
      </c>
      <c r="G226" s="29" t="s">
        <v>292</v>
      </c>
      <c r="H226" s="28" t="s">
        <v>276</v>
      </c>
      <c r="I226" s="29" t="s">
        <v>60</v>
      </c>
      <c r="J226" s="28" t="s">
        <v>39</v>
      </c>
      <c r="K226" s="29" t="s">
        <v>293</v>
      </c>
      <c r="L226" s="30">
        <v>43623</v>
      </c>
      <c r="M226" s="31">
        <v>60450</v>
      </c>
    </row>
    <row r="227" spans="1:13" ht="30" x14ac:dyDescent="0.25">
      <c r="C227" s="27">
        <v>19190</v>
      </c>
      <c r="D227" s="28" t="s">
        <v>17</v>
      </c>
      <c r="E227" s="28" t="s">
        <v>332</v>
      </c>
      <c r="F227" s="29" t="s">
        <v>291</v>
      </c>
      <c r="G227" s="29" t="s">
        <v>292</v>
      </c>
      <c r="H227" s="28" t="s">
        <v>333</v>
      </c>
      <c r="I227" s="29" t="s">
        <v>175</v>
      </c>
      <c r="J227" s="28" t="s">
        <v>39</v>
      </c>
      <c r="K227" s="29" t="s">
        <v>48</v>
      </c>
      <c r="L227" s="30">
        <v>43621</v>
      </c>
      <c r="M227" s="31">
        <v>29816</v>
      </c>
    </row>
    <row r="228" spans="1:13" x14ac:dyDescent="0.25">
      <c r="C228" s="27" t="s">
        <v>305</v>
      </c>
      <c r="D228" s="28" t="s">
        <v>125</v>
      </c>
      <c r="E228" s="28" t="s">
        <v>306</v>
      </c>
      <c r="F228" s="29" t="s">
        <v>291</v>
      </c>
      <c r="G228" s="29" t="s">
        <v>292</v>
      </c>
      <c r="H228" s="28" t="s">
        <v>91</v>
      </c>
      <c r="I228" s="29" t="s">
        <v>47</v>
      </c>
      <c r="J228" s="28" t="s">
        <v>39</v>
      </c>
      <c r="K228" s="29" t="s">
        <v>48</v>
      </c>
      <c r="L228" s="30">
        <v>43646</v>
      </c>
      <c r="M228" s="31">
        <v>4135</v>
      </c>
    </row>
    <row r="229" spans="1:13" ht="45" x14ac:dyDescent="0.25">
      <c r="C229" s="27">
        <v>19141</v>
      </c>
      <c r="D229" s="28" t="s">
        <v>153</v>
      </c>
      <c r="E229" s="28" t="s">
        <v>334</v>
      </c>
      <c r="F229" s="29" t="s">
        <v>335</v>
      </c>
      <c r="G229" s="29" t="s">
        <v>292</v>
      </c>
      <c r="H229" s="28" t="s">
        <v>336</v>
      </c>
      <c r="I229" s="29" t="s">
        <v>262</v>
      </c>
      <c r="J229" s="28" t="s">
        <v>118</v>
      </c>
      <c r="K229" s="29" t="s">
        <v>61</v>
      </c>
      <c r="L229" s="30">
        <v>43621</v>
      </c>
      <c r="M229" s="31">
        <v>55696</v>
      </c>
    </row>
    <row r="230" spans="1:13" x14ac:dyDescent="0.25">
      <c r="C230" s="27" t="s">
        <v>309</v>
      </c>
      <c r="D230" s="28" t="s">
        <v>108</v>
      </c>
      <c r="E230" s="28" t="s">
        <v>310</v>
      </c>
      <c r="F230" s="29" t="s">
        <v>292</v>
      </c>
      <c r="G230" s="29" t="s">
        <v>292</v>
      </c>
      <c r="H230" s="28" t="s">
        <v>91</v>
      </c>
      <c r="I230" s="29" t="s">
        <v>47</v>
      </c>
      <c r="J230" s="28" t="s">
        <v>39</v>
      </c>
      <c r="K230" s="29" t="s">
        <v>48</v>
      </c>
      <c r="L230" s="30">
        <v>43646</v>
      </c>
      <c r="M230" s="31">
        <v>3660</v>
      </c>
    </row>
    <row r="231" spans="1:13" ht="30" x14ac:dyDescent="0.25">
      <c r="C231" s="27">
        <v>16025</v>
      </c>
      <c r="D231" s="28" t="s">
        <v>200</v>
      </c>
      <c r="E231" s="28" t="s">
        <v>337</v>
      </c>
      <c r="F231" s="29" t="s">
        <v>298</v>
      </c>
      <c r="G231" s="29" t="s">
        <v>292</v>
      </c>
      <c r="H231" s="28" t="s">
        <v>317</v>
      </c>
      <c r="I231" s="29" t="s">
        <v>60</v>
      </c>
      <c r="J231" s="28" t="s">
        <v>118</v>
      </c>
      <c r="K231" s="29" t="s">
        <v>293</v>
      </c>
      <c r="L231" s="30">
        <v>43636</v>
      </c>
      <c r="M231" s="31">
        <v>41500</v>
      </c>
    </row>
    <row r="232" spans="1:13" x14ac:dyDescent="0.25">
      <c r="A232" s="26"/>
      <c r="B232" s="26"/>
      <c r="C232" s="33"/>
      <c r="D232" s="34"/>
      <c r="E232" s="35"/>
      <c r="F232" s="36"/>
      <c r="G232" s="37"/>
      <c r="H232" s="37"/>
      <c r="I232" s="36"/>
      <c r="J232" s="32"/>
      <c r="K232" s="32"/>
      <c r="L232" s="32"/>
      <c r="M232" s="38"/>
    </row>
    <row r="233" spans="1:13" ht="21" x14ac:dyDescent="0.25">
      <c r="A233" s="52"/>
      <c r="B233" s="39" t="s">
        <v>338</v>
      </c>
      <c r="C233" s="62"/>
      <c r="D233" s="63"/>
      <c r="E233" s="64"/>
      <c r="F233" s="65"/>
      <c r="G233" s="66"/>
      <c r="H233" s="66" t="s">
        <v>2</v>
      </c>
      <c r="I233" s="67">
        <f>COUNT(M235:M239)</f>
        <v>4</v>
      </c>
      <c r="J233" s="68"/>
      <c r="K233" s="68"/>
      <c r="L233" s="67" t="s">
        <v>3</v>
      </c>
      <c r="M233" s="69">
        <f>SUM(M235:M239)</f>
        <v>19037</v>
      </c>
    </row>
    <row r="234" spans="1:13" ht="37.5" x14ac:dyDescent="0.25">
      <c r="A234" s="21"/>
      <c r="B234" s="21"/>
      <c r="C234" s="22" t="s">
        <v>5</v>
      </c>
      <c r="D234" s="23" t="s">
        <v>6</v>
      </c>
      <c r="E234" s="24" t="s">
        <v>7</v>
      </c>
      <c r="F234" s="24" t="s">
        <v>8</v>
      </c>
      <c r="G234" s="24" t="s">
        <v>9</v>
      </c>
      <c r="H234" s="24" t="s">
        <v>10</v>
      </c>
      <c r="I234" s="24" t="s">
        <v>11</v>
      </c>
      <c r="J234" s="24" t="s">
        <v>12</v>
      </c>
      <c r="K234" s="24" t="s">
        <v>13</v>
      </c>
      <c r="L234" s="25" t="s">
        <v>14</v>
      </c>
      <c r="M234" s="25" t="s">
        <v>3</v>
      </c>
    </row>
    <row r="235" spans="1:13" x14ac:dyDescent="0.25">
      <c r="C235" s="27" t="s">
        <v>339</v>
      </c>
      <c r="D235" s="28" t="s">
        <v>95</v>
      </c>
      <c r="E235" s="28" t="s">
        <v>338</v>
      </c>
      <c r="F235" s="29" t="s">
        <v>340</v>
      </c>
      <c r="G235" s="29" t="s">
        <v>292</v>
      </c>
      <c r="H235" s="28" t="s">
        <v>46</v>
      </c>
      <c r="I235" s="29" t="s">
        <v>47</v>
      </c>
      <c r="J235" s="28" t="s">
        <v>39</v>
      </c>
      <c r="K235" s="29" t="s">
        <v>48</v>
      </c>
      <c r="L235" s="30">
        <v>43373</v>
      </c>
      <c r="M235" s="31">
        <v>15780</v>
      </c>
    </row>
    <row r="236" spans="1:13" x14ac:dyDescent="0.25">
      <c r="C236" s="27" t="s">
        <v>339</v>
      </c>
      <c r="D236" s="28" t="s">
        <v>95</v>
      </c>
      <c r="E236" s="28" t="s">
        <v>338</v>
      </c>
      <c r="F236" s="29" t="s">
        <v>340</v>
      </c>
      <c r="G236" s="29" t="s">
        <v>292</v>
      </c>
      <c r="H236" s="28" t="s">
        <v>76</v>
      </c>
      <c r="I236" s="29" t="s">
        <v>47</v>
      </c>
      <c r="J236" s="28" t="s">
        <v>39</v>
      </c>
      <c r="K236" s="29" t="s">
        <v>48</v>
      </c>
      <c r="L236" s="30">
        <v>43465</v>
      </c>
      <c r="M236" s="31">
        <v>2639</v>
      </c>
    </row>
    <row r="237" spans="1:13" x14ac:dyDescent="0.25">
      <c r="C237" s="27" t="s">
        <v>339</v>
      </c>
      <c r="D237" s="28" t="s">
        <v>95</v>
      </c>
      <c r="E237" s="48" t="s">
        <v>338</v>
      </c>
      <c r="F237" s="49" t="s">
        <v>340</v>
      </c>
      <c r="G237" s="49" t="s">
        <v>292</v>
      </c>
      <c r="H237" s="28" t="s">
        <v>84</v>
      </c>
      <c r="I237" s="29" t="s">
        <v>47</v>
      </c>
      <c r="J237" s="28" t="s">
        <v>39</v>
      </c>
      <c r="K237" s="29" t="s">
        <v>48</v>
      </c>
      <c r="L237" s="30">
        <v>43555</v>
      </c>
      <c r="M237" s="31">
        <v>-1199</v>
      </c>
    </row>
    <row r="238" spans="1:13" x14ac:dyDescent="0.25">
      <c r="C238" s="27" t="s">
        <v>339</v>
      </c>
      <c r="D238" s="28" t="s">
        <v>95</v>
      </c>
      <c r="E238" s="28" t="s">
        <v>338</v>
      </c>
      <c r="F238" s="29" t="s">
        <v>340</v>
      </c>
      <c r="G238" s="29" t="s">
        <v>292</v>
      </c>
      <c r="H238" s="28" t="s">
        <v>91</v>
      </c>
      <c r="I238" s="29" t="s">
        <v>47</v>
      </c>
      <c r="J238" s="28" t="s">
        <v>39</v>
      </c>
      <c r="K238" s="29" t="s">
        <v>48</v>
      </c>
      <c r="L238" s="30">
        <v>43646</v>
      </c>
      <c r="M238" s="31">
        <v>1817</v>
      </c>
    </row>
    <row r="239" spans="1:13" x14ac:dyDescent="0.25">
      <c r="A239" s="26"/>
      <c r="B239" s="26"/>
      <c r="C239" s="83"/>
      <c r="D239" s="50"/>
      <c r="E239" s="35"/>
      <c r="F239" s="37"/>
      <c r="G239" s="37"/>
      <c r="H239" s="32"/>
      <c r="I239" s="37"/>
      <c r="J239" s="32"/>
      <c r="K239" s="37"/>
      <c r="L239" s="33"/>
      <c r="M239" s="38"/>
    </row>
    <row r="240" spans="1:13" ht="21" x14ac:dyDescent="0.25">
      <c r="A240" s="52"/>
      <c r="B240" s="39" t="s">
        <v>341</v>
      </c>
      <c r="C240" s="62"/>
      <c r="D240" s="63"/>
      <c r="E240" s="64"/>
      <c r="F240" s="65"/>
      <c r="G240" s="66"/>
      <c r="H240" s="66" t="s">
        <v>2</v>
      </c>
      <c r="I240" s="67">
        <f>COUNT(M242:M269)</f>
        <v>27</v>
      </c>
      <c r="J240" s="68"/>
      <c r="K240" s="68"/>
      <c r="L240" s="67" t="s">
        <v>3</v>
      </c>
      <c r="M240" s="69">
        <f>SUM(M242:M269)</f>
        <v>744532</v>
      </c>
    </row>
    <row r="241" spans="1:13" ht="37.5" x14ac:dyDescent="0.25">
      <c r="A241" s="21"/>
      <c r="B241" s="21"/>
      <c r="C241" s="22" t="s">
        <v>5</v>
      </c>
      <c r="D241" s="23" t="s">
        <v>6</v>
      </c>
      <c r="E241" s="24" t="s">
        <v>7</v>
      </c>
      <c r="F241" s="24" t="s">
        <v>8</v>
      </c>
      <c r="G241" s="24" t="s">
        <v>9</v>
      </c>
      <c r="H241" s="24" t="s">
        <v>10</v>
      </c>
      <c r="I241" s="24" t="s">
        <v>11</v>
      </c>
      <c r="J241" s="24" t="s">
        <v>12</v>
      </c>
      <c r="K241" s="24" t="s">
        <v>13</v>
      </c>
      <c r="L241" s="25" t="s">
        <v>14</v>
      </c>
      <c r="M241" s="25" t="s">
        <v>3</v>
      </c>
    </row>
    <row r="242" spans="1:13" ht="30" x14ac:dyDescent="0.25">
      <c r="C242" s="79">
        <v>19002</v>
      </c>
      <c r="D242" s="80" t="s">
        <v>22</v>
      </c>
      <c r="E242" s="80" t="s">
        <v>342</v>
      </c>
      <c r="F242" s="81" t="s">
        <v>343</v>
      </c>
      <c r="G242" s="29" t="s">
        <v>292</v>
      </c>
      <c r="H242" s="80" t="s">
        <v>344</v>
      </c>
      <c r="I242" s="81" t="s">
        <v>60</v>
      </c>
      <c r="J242" s="28" t="s">
        <v>345</v>
      </c>
      <c r="K242" s="29" t="s">
        <v>48</v>
      </c>
      <c r="L242" s="77">
        <v>43290</v>
      </c>
      <c r="M242" s="78">
        <v>32353</v>
      </c>
    </row>
    <row r="243" spans="1:13" ht="30" x14ac:dyDescent="0.25">
      <c r="C243" s="79">
        <v>19002</v>
      </c>
      <c r="D243" s="80" t="s">
        <v>77</v>
      </c>
      <c r="E243" s="80" t="s">
        <v>342</v>
      </c>
      <c r="F243" s="81" t="s">
        <v>343</v>
      </c>
      <c r="G243" s="29" t="s">
        <v>292</v>
      </c>
      <c r="H243" s="80" t="s">
        <v>344</v>
      </c>
      <c r="I243" s="81" t="s">
        <v>60</v>
      </c>
      <c r="J243" s="28" t="s">
        <v>345</v>
      </c>
      <c r="K243" s="29" t="s">
        <v>48</v>
      </c>
      <c r="L243" s="77">
        <v>43290</v>
      </c>
      <c r="M243" s="78">
        <v>32353</v>
      </c>
    </row>
    <row r="244" spans="1:13" ht="30" x14ac:dyDescent="0.25">
      <c r="C244" s="27">
        <v>19075</v>
      </c>
      <c r="D244" s="28" t="s">
        <v>22</v>
      </c>
      <c r="E244" s="28" t="s">
        <v>346</v>
      </c>
      <c r="F244" s="29" t="s">
        <v>343</v>
      </c>
      <c r="G244" s="29" t="s">
        <v>292</v>
      </c>
      <c r="H244" s="28" t="s">
        <v>347</v>
      </c>
      <c r="I244" s="29" t="s">
        <v>60</v>
      </c>
      <c r="J244" s="28" t="s">
        <v>348</v>
      </c>
      <c r="K244" s="29" t="s">
        <v>48</v>
      </c>
      <c r="L244" s="30">
        <v>43396</v>
      </c>
      <c r="M244" s="31">
        <v>750</v>
      </c>
    </row>
    <row r="245" spans="1:13" ht="30" x14ac:dyDescent="0.25">
      <c r="C245" s="27">
        <v>19075</v>
      </c>
      <c r="D245" s="28" t="s">
        <v>77</v>
      </c>
      <c r="E245" s="28" t="s">
        <v>346</v>
      </c>
      <c r="F245" s="29" t="s">
        <v>343</v>
      </c>
      <c r="G245" s="29" t="s">
        <v>292</v>
      </c>
      <c r="H245" s="28" t="s">
        <v>347</v>
      </c>
      <c r="I245" s="29" t="s">
        <v>60</v>
      </c>
      <c r="J245" s="28" t="s">
        <v>348</v>
      </c>
      <c r="K245" s="29" t="s">
        <v>48</v>
      </c>
      <c r="L245" s="30">
        <v>43396</v>
      </c>
      <c r="M245" s="31">
        <v>1500</v>
      </c>
    </row>
    <row r="246" spans="1:13" ht="30" x14ac:dyDescent="0.25">
      <c r="C246" s="27" t="s">
        <v>349</v>
      </c>
      <c r="D246" s="28" t="s">
        <v>77</v>
      </c>
      <c r="E246" s="28" t="s">
        <v>341</v>
      </c>
      <c r="F246" s="29" t="s">
        <v>343</v>
      </c>
      <c r="G246" s="29" t="s">
        <v>292</v>
      </c>
      <c r="H246" s="28" t="s">
        <v>46</v>
      </c>
      <c r="I246" s="29" t="s">
        <v>47</v>
      </c>
      <c r="J246" s="28" t="s">
        <v>39</v>
      </c>
      <c r="K246" s="29" t="s">
        <v>48</v>
      </c>
      <c r="L246" s="30">
        <v>43373</v>
      </c>
      <c r="M246" s="31">
        <v>3857.5</v>
      </c>
    </row>
    <row r="247" spans="1:13" ht="30" x14ac:dyDescent="0.25">
      <c r="C247" s="27">
        <v>19075</v>
      </c>
      <c r="D247" s="28" t="s">
        <v>167</v>
      </c>
      <c r="E247" s="28" t="s">
        <v>346</v>
      </c>
      <c r="F247" s="29" t="s">
        <v>343</v>
      </c>
      <c r="G247" s="29" t="s">
        <v>292</v>
      </c>
      <c r="H247" s="28" t="s">
        <v>347</v>
      </c>
      <c r="I247" s="29" t="s">
        <v>60</v>
      </c>
      <c r="J247" s="28" t="s">
        <v>348</v>
      </c>
      <c r="K247" s="29" t="s">
        <v>48</v>
      </c>
      <c r="L247" s="30">
        <v>43396</v>
      </c>
      <c r="M247" s="31">
        <v>750</v>
      </c>
    </row>
    <row r="248" spans="1:13" ht="30" x14ac:dyDescent="0.25">
      <c r="C248" s="27">
        <v>19080</v>
      </c>
      <c r="D248" s="28" t="s">
        <v>77</v>
      </c>
      <c r="E248" s="28" t="s">
        <v>350</v>
      </c>
      <c r="F248" s="29" t="s">
        <v>343</v>
      </c>
      <c r="G248" s="29" t="s">
        <v>292</v>
      </c>
      <c r="H248" s="28" t="s">
        <v>351</v>
      </c>
      <c r="I248" s="29" t="s">
        <v>60</v>
      </c>
      <c r="J248" s="28" t="s">
        <v>352</v>
      </c>
      <c r="K248" s="29" t="s">
        <v>48</v>
      </c>
      <c r="L248" s="30">
        <v>43416</v>
      </c>
      <c r="M248" s="31">
        <v>19573</v>
      </c>
    </row>
    <row r="249" spans="1:13" ht="30" x14ac:dyDescent="0.25">
      <c r="C249" s="27">
        <v>19080</v>
      </c>
      <c r="D249" s="28" t="s">
        <v>167</v>
      </c>
      <c r="E249" s="28" t="s">
        <v>350</v>
      </c>
      <c r="F249" s="29" t="s">
        <v>343</v>
      </c>
      <c r="G249" s="29" t="s">
        <v>292</v>
      </c>
      <c r="H249" s="28" t="s">
        <v>351</v>
      </c>
      <c r="I249" s="29" t="s">
        <v>60</v>
      </c>
      <c r="J249" s="28" t="s">
        <v>352</v>
      </c>
      <c r="K249" s="29" t="s">
        <v>48</v>
      </c>
      <c r="L249" s="30">
        <v>43416</v>
      </c>
      <c r="M249" s="31">
        <v>371880</v>
      </c>
    </row>
    <row r="250" spans="1:13" ht="30" x14ac:dyDescent="0.25">
      <c r="C250" s="27">
        <v>19104</v>
      </c>
      <c r="D250" s="28" t="s">
        <v>123</v>
      </c>
      <c r="E250" s="28" t="s">
        <v>353</v>
      </c>
      <c r="F250" s="29" t="s">
        <v>343</v>
      </c>
      <c r="G250" s="29" t="s">
        <v>292</v>
      </c>
      <c r="H250" s="28" t="s">
        <v>228</v>
      </c>
      <c r="I250" s="29" t="s">
        <v>60</v>
      </c>
      <c r="J250" s="28" t="s">
        <v>354</v>
      </c>
      <c r="K250" s="29" t="s">
        <v>48</v>
      </c>
      <c r="L250" s="30">
        <v>43444</v>
      </c>
      <c r="M250" s="31">
        <v>4522</v>
      </c>
    </row>
    <row r="251" spans="1:13" ht="30" x14ac:dyDescent="0.25">
      <c r="C251" s="27">
        <v>19105</v>
      </c>
      <c r="D251" s="28" t="s">
        <v>123</v>
      </c>
      <c r="E251" s="28" t="s">
        <v>355</v>
      </c>
      <c r="F251" s="29" t="s">
        <v>343</v>
      </c>
      <c r="G251" s="29" t="s">
        <v>292</v>
      </c>
      <c r="H251" s="28" t="s">
        <v>356</v>
      </c>
      <c r="I251" s="29" t="s">
        <v>60</v>
      </c>
      <c r="J251" s="28" t="s">
        <v>354</v>
      </c>
      <c r="K251" s="29" t="s">
        <v>48</v>
      </c>
      <c r="L251" s="30">
        <v>43444</v>
      </c>
      <c r="M251" s="31">
        <v>10671</v>
      </c>
    </row>
    <row r="252" spans="1:13" ht="30" x14ac:dyDescent="0.25">
      <c r="C252" s="27">
        <v>19104</v>
      </c>
      <c r="D252" s="28" t="s">
        <v>77</v>
      </c>
      <c r="E252" s="28" t="s">
        <v>353</v>
      </c>
      <c r="F252" s="29" t="s">
        <v>343</v>
      </c>
      <c r="G252" s="29" t="s">
        <v>292</v>
      </c>
      <c r="H252" s="28" t="s">
        <v>228</v>
      </c>
      <c r="I252" s="29" t="s">
        <v>60</v>
      </c>
      <c r="J252" s="28" t="s">
        <v>354</v>
      </c>
      <c r="K252" s="29" t="s">
        <v>48</v>
      </c>
      <c r="L252" s="30">
        <v>43444</v>
      </c>
      <c r="M252" s="31">
        <v>4522</v>
      </c>
    </row>
    <row r="253" spans="1:13" ht="30" x14ac:dyDescent="0.25">
      <c r="C253" s="27">
        <v>19105</v>
      </c>
      <c r="D253" s="28" t="s">
        <v>77</v>
      </c>
      <c r="E253" s="28" t="s">
        <v>355</v>
      </c>
      <c r="F253" s="29" t="s">
        <v>343</v>
      </c>
      <c r="G253" s="29" t="s">
        <v>292</v>
      </c>
      <c r="H253" s="28" t="s">
        <v>356</v>
      </c>
      <c r="I253" s="29" t="s">
        <v>60</v>
      </c>
      <c r="J253" s="28" t="s">
        <v>354</v>
      </c>
      <c r="K253" s="29" t="s">
        <v>48</v>
      </c>
      <c r="L253" s="30">
        <v>43444</v>
      </c>
      <c r="M253" s="31">
        <v>10671</v>
      </c>
    </row>
    <row r="254" spans="1:13" ht="30" x14ac:dyDescent="0.25">
      <c r="C254" s="27" t="s">
        <v>349</v>
      </c>
      <c r="D254" s="28" t="s">
        <v>77</v>
      </c>
      <c r="E254" s="28" t="s">
        <v>341</v>
      </c>
      <c r="F254" s="29" t="s">
        <v>343</v>
      </c>
      <c r="G254" s="29" t="s">
        <v>292</v>
      </c>
      <c r="H254" s="28" t="s">
        <v>76</v>
      </c>
      <c r="I254" s="29" t="s">
        <v>47</v>
      </c>
      <c r="J254" s="28" t="s">
        <v>39</v>
      </c>
      <c r="K254" s="29" t="s">
        <v>48</v>
      </c>
      <c r="L254" s="30">
        <v>43465</v>
      </c>
      <c r="M254" s="31">
        <v>24963.5</v>
      </c>
    </row>
    <row r="255" spans="1:13" ht="30" x14ac:dyDescent="0.25">
      <c r="C255" s="27">
        <v>19113</v>
      </c>
      <c r="D255" s="28" t="s">
        <v>123</v>
      </c>
      <c r="E255" s="28" t="s">
        <v>357</v>
      </c>
      <c r="F255" s="29" t="s">
        <v>343</v>
      </c>
      <c r="G255" s="29" t="s">
        <v>292</v>
      </c>
      <c r="H255" s="28" t="s">
        <v>356</v>
      </c>
      <c r="I255" s="29" t="s">
        <v>60</v>
      </c>
      <c r="J255" s="28" t="s">
        <v>358</v>
      </c>
      <c r="K255" s="29" t="s">
        <v>48</v>
      </c>
      <c r="L255" s="30">
        <v>43482</v>
      </c>
      <c r="M255" s="31">
        <v>14887</v>
      </c>
    </row>
    <row r="256" spans="1:13" ht="30" x14ac:dyDescent="0.25">
      <c r="C256" s="27">
        <v>19114</v>
      </c>
      <c r="D256" s="28" t="s">
        <v>123</v>
      </c>
      <c r="E256" s="28" t="s">
        <v>359</v>
      </c>
      <c r="F256" s="29" t="s">
        <v>343</v>
      </c>
      <c r="G256" s="29" t="s">
        <v>292</v>
      </c>
      <c r="H256" s="28" t="s">
        <v>347</v>
      </c>
      <c r="I256" s="29" t="s">
        <v>60</v>
      </c>
      <c r="J256" s="28" t="s">
        <v>358</v>
      </c>
      <c r="K256" s="29" t="s">
        <v>48</v>
      </c>
      <c r="L256" s="30">
        <v>43482</v>
      </c>
      <c r="M256" s="31">
        <v>8780</v>
      </c>
    </row>
    <row r="257" spans="1:13" ht="30" x14ac:dyDescent="0.25">
      <c r="C257" s="27">
        <v>19113</v>
      </c>
      <c r="D257" s="28" t="s">
        <v>77</v>
      </c>
      <c r="E257" s="28" t="s">
        <v>357</v>
      </c>
      <c r="F257" s="29" t="s">
        <v>343</v>
      </c>
      <c r="G257" s="29" t="s">
        <v>292</v>
      </c>
      <c r="H257" s="28" t="s">
        <v>356</v>
      </c>
      <c r="I257" s="29" t="s">
        <v>60</v>
      </c>
      <c r="J257" s="28" t="s">
        <v>358</v>
      </c>
      <c r="K257" s="29" t="s">
        <v>48</v>
      </c>
      <c r="L257" s="30">
        <v>43482</v>
      </c>
      <c r="M257" s="31">
        <v>14887</v>
      </c>
    </row>
    <row r="258" spans="1:13" ht="30" x14ac:dyDescent="0.25">
      <c r="C258" s="27">
        <v>19114</v>
      </c>
      <c r="D258" s="28" t="s">
        <v>77</v>
      </c>
      <c r="E258" s="28" t="s">
        <v>359</v>
      </c>
      <c r="F258" s="29" t="s">
        <v>343</v>
      </c>
      <c r="G258" s="29" t="s">
        <v>292</v>
      </c>
      <c r="H258" s="28" t="s">
        <v>347</v>
      </c>
      <c r="I258" s="29" t="s">
        <v>60</v>
      </c>
      <c r="J258" s="28" t="s">
        <v>358</v>
      </c>
      <c r="K258" s="29" t="s">
        <v>48</v>
      </c>
      <c r="L258" s="30">
        <v>43482</v>
      </c>
      <c r="M258" s="31">
        <v>8781</v>
      </c>
    </row>
    <row r="259" spans="1:13" ht="30" x14ac:dyDescent="0.25">
      <c r="C259" s="27">
        <v>19137</v>
      </c>
      <c r="D259" s="28" t="s">
        <v>22</v>
      </c>
      <c r="E259" s="28" t="s">
        <v>360</v>
      </c>
      <c r="F259" s="29" t="s">
        <v>343</v>
      </c>
      <c r="G259" s="29" t="s">
        <v>292</v>
      </c>
      <c r="H259" s="28" t="s">
        <v>356</v>
      </c>
      <c r="I259" s="29" t="s">
        <v>60</v>
      </c>
      <c r="J259" s="28" t="s">
        <v>361</v>
      </c>
      <c r="K259" s="29" t="s">
        <v>48</v>
      </c>
      <c r="L259" s="30">
        <v>43524</v>
      </c>
      <c r="M259" s="31">
        <v>11000</v>
      </c>
    </row>
    <row r="260" spans="1:13" ht="30" x14ac:dyDescent="0.25">
      <c r="C260" s="27">
        <v>19054</v>
      </c>
      <c r="D260" s="28" t="s">
        <v>77</v>
      </c>
      <c r="E260" s="28" t="s">
        <v>362</v>
      </c>
      <c r="F260" s="29" t="s">
        <v>343</v>
      </c>
      <c r="G260" s="29" t="s">
        <v>292</v>
      </c>
      <c r="H260" s="28" t="s">
        <v>363</v>
      </c>
      <c r="I260" s="29" t="s">
        <v>38</v>
      </c>
      <c r="J260" s="28" t="s">
        <v>39</v>
      </c>
      <c r="K260" s="29" t="s">
        <v>48</v>
      </c>
      <c r="L260" s="30">
        <v>43523</v>
      </c>
      <c r="M260" s="31">
        <v>8901</v>
      </c>
    </row>
    <row r="261" spans="1:13" ht="30" x14ac:dyDescent="0.25">
      <c r="C261" s="27">
        <v>19122</v>
      </c>
      <c r="D261" s="28" t="s">
        <v>77</v>
      </c>
      <c r="E261" s="28" t="s">
        <v>364</v>
      </c>
      <c r="F261" s="29" t="s">
        <v>343</v>
      </c>
      <c r="G261" s="29" t="s">
        <v>292</v>
      </c>
      <c r="H261" s="28" t="s">
        <v>365</v>
      </c>
      <c r="I261" s="29" t="s">
        <v>38</v>
      </c>
      <c r="J261" s="28" t="s">
        <v>39</v>
      </c>
      <c r="K261" s="29" t="s">
        <v>48</v>
      </c>
      <c r="L261" s="30">
        <v>43523</v>
      </c>
      <c r="M261" s="31">
        <v>20000</v>
      </c>
    </row>
    <row r="262" spans="1:13" ht="30" x14ac:dyDescent="0.25">
      <c r="C262" s="27">
        <v>19137</v>
      </c>
      <c r="D262" s="28" t="s">
        <v>77</v>
      </c>
      <c r="E262" s="28" t="s">
        <v>360</v>
      </c>
      <c r="F262" s="29" t="s">
        <v>343</v>
      </c>
      <c r="G262" s="29" t="s">
        <v>292</v>
      </c>
      <c r="H262" s="28" t="s">
        <v>356</v>
      </c>
      <c r="I262" s="29" t="s">
        <v>60</v>
      </c>
      <c r="J262" s="28" t="s">
        <v>361</v>
      </c>
      <c r="K262" s="29" t="s">
        <v>48</v>
      </c>
      <c r="L262" s="30">
        <v>43524</v>
      </c>
      <c r="M262" s="31">
        <v>11000</v>
      </c>
    </row>
    <row r="263" spans="1:13" ht="30" x14ac:dyDescent="0.25">
      <c r="C263" s="27">
        <v>19147</v>
      </c>
      <c r="D263" s="28" t="s">
        <v>22</v>
      </c>
      <c r="E263" s="28" t="s">
        <v>366</v>
      </c>
      <c r="F263" s="29" t="s">
        <v>343</v>
      </c>
      <c r="G263" s="29" t="s">
        <v>292</v>
      </c>
      <c r="H263" s="28" t="s">
        <v>356</v>
      </c>
      <c r="I263" s="29" t="s">
        <v>60</v>
      </c>
      <c r="J263" s="28" t="s">
        <v>361</v>
      </c>
      <c r="K263" s="29" t="s">
        <v>48</v>
      </c>
      <c r="L263" s="30">
        <v>43542</v>
      </c>
      <c r="M263" s="31">
        <v>11000</v>
      </c>
    </row>
    <row r="264" spans="1:13" ht="30" x14ac:dyDescent="0.25">
      <c r="C264" s="27">
        <v>19124</v>
      </c>
      <c r="D264" s="28" t="s">
        <v>77</v>
      </c>
      <c r="E264" s="28" t="s">
        <v>367</v>
      </c>
      <c r="F264" s="29" t="s">
        <v>343</v>
      </c>
      <c r="G264" s="29" t="s">
        <v>292</v>
      </c>
      <c r="H264" s="28" t="s">
        <v>368</v>
      </c>
      <c r="I264" s="29" t="s">
        <v>60</v>
      </c>
      <c r="J264" s="28" t="s">
        <v>369</v>
      </c>
      <c r="K264" s="29" t="s">
        <v>48</v>
      </c>
      <c r="L264" s="30">
        <v>43546</v>
      </c>
      <c r="M264" s="31">
        <v>67065</v>
      </c>
    </row>
    <row r="265" spans="1:13" ht="30" x14ac:dyDescent="0.25">
      <c r="C265" s="27">
        <v>19147</v>
      </c>
      <c r="D265" s="28" t="s">
        <v>77</v>
      </c>
      <c r="E265" s="28" t="s">
        <v>366</v>
      </c>
      <c r="F265" s="29" t="s">
        <v>343</v>
      </c>
      <c r="G265" s="29" t="s">
        <v>292</v>
      </c>
      <c r="H265" s="28" t="s">
        <v>356</v>
      </c>
      <c r="I265" s="29" t="s">
        <v>60</v>
      </c>
      <c r="J265" s="28" t="s">
        <v>361</v>
      </c>
      <c r="K265" s="29" t="s">
        <v>48</v>
      </c>
      <c r="L265" s="30">
        <v>43542</v>
      </c>
      <c r="M265" s="31">
        <v>11000</v>
      </c>
    </row>
    <row r="266" spans="1:13" ht="30" x14ac:dyDescent="0.25">
      <c r="C266" s="27" t="s">
        <v>349</v>
      </c>
      <c r="D266" s="28" t="s">
        <v>77</v>
      </c>
      <c r="E266" s="75" t="s">
        <v>341</v>
      </c>
      <c r="F266" s="76" t="s">
        <v>343</v>
      </c>
      <c r="G266" s="76" t="s">
        <v>292</v>
      </c>
      <c r="H266" s="28" t="s">
        <v>84</v>
      </c>
      <c r="I266" s="29" t="s">
        <v>47</v>
      </c>
      <c r="J266" s="28" t="s">
        <v>39</v>
      </c>
      <c r="K266" s="29" t="s">
        <v>48</v>
      </c>
      <c r="L266" s="30">
        <v>43555</v>
      </c>
      <c r="M266" s="31">
        <v>14110</v>
      </c>
    </row>
    <row r="267" spans="1:13" ht="30" x14ac:dyDescent="0.25">
      <c r="C267" s="27" t="s">
        <v>370</v>
      </c>
      <c r="D267" s="28" t="s">
        <v>77</v>
      </c>
      <c r="E267" s="75" t="s">
        <v>341</v>
      </c>
      <c r="F267" s="76" t="s">
        <v>343</v>
      </c>
      <c r="G267" s="76" t="s">
        <v>292</v>
      </c>
      <c r="H267" s="28" t="s">
        <v>84</v>
      </c>
      <c r="I267" s="29" t="s">
        <v>47</v>
      </c>
      <c r="J267" s="28" t="s">
        <v>39</v>
      </c>
      <c r="K267" s="29" t="s">
        <v>48</v>
      </c>
      <c r="L267" s="30">
        <v>43555</v>
      </c>
      <c r="M267" s="31">
        <v>20500</v>
      </c>
    </row>
    <row r="268" spans="1:13" ht="30" x14ac:dyDescent="0.25">
      <c r="C268" s="27" t="s">
        <v>349</v>
      </c>
      <c r="D268" s="28" t="s">
        <v>77</v>
      </c>
      <c r="E268" s="28" t="s">
        <v>341</v>
      </c>
      <c r="F268" s="29" t="s">
        <v>343</v>
      </c>
      <c r="G268" s="29" t="s">
        <v>292</v>
      </c>
      <c r="H268" s="28" t="s">
        <v>91</v>
      </c>
      <c r="I268" s="29" t="s">
        <v>47</v>
      </c>
      <c r="J268" s="28" t="s">
        <v>39</v>
      </c>
      <c r="K268" s="29" t="s">
        <v>48</v>
      </c>
      <c r="L268" s="30">
        <v>43646</v>
      </c>
      <c r="M268" s="31">
        <v>4255</v>
      </c>
    </row>
    <row r="269" spans="1:13" x14ac:dyDescent="0.25">
      <c r="A269" s="26"/>
      <c r="B269" s="26"/>
      <c r="C269" s="34"/>
      <c r="D269" s="50"/>
      <c r="E269" s="35"/>
      <c r="F269" s="37"/>
      <c r="G269" s="37"/>
      <c r="H269" s="36"/>
      <c r="I269" s="37"/>
      <c r="J269" s="32"/>
      <c r="K269" s="37"/>
      <c r="L269" s="33"/>
      <c r="M269" s="51"/>
    </row>
    <row r="270" spans="1:13" ht="21" x14ac:dyDescent="0.25">
      <c r="A270" s="52"/>
      <c r="B270" s="39" t="s">
        <v>371</v>
      </c>
      <c r="C270" s="62"/>
      <c r="D270" s="63"/>
      <c r="E270" s="64"/>
      <c r="F270" s="65"/>
      <c r="G270" s="66"/>
      <c r="H270" s="66" t="s">
        <v>2</v>
      </c>
      <c r="I270" s="67">
        <f>COUNT(M272:M296)</f>
        <v>24</v>
      </c>
      <c r="J270" s="68"/>
      <c r="K270" s="68"/>
      <c r="L270" s="67" t="s">
        <v>3</v>
      </c>
      <c r="M270" s="69">
        <f>SUM(M272:M296)</f>
        <v>687400</v>
      </c>
    </row>
    <row r="271" spans="1:13" ht="37.5" x14ac:dyDescent="0.25">
      <c r="A271" s="21"/>
      <c r="B271" s="21"/>
      <c r="C271" s="22" t="s">
        <v>5</v>
      </c>
      <c r="D271" s="23" t="s">
        <v>6</v>
      </c>
      <c r="E271" s="24" t="s">
        <v>7</v>
      </c>
      <c r="F271" s="24" t="s">
        <v>8</v>
      </c>
      <c r="G271" s="24" t="s">
        <v>9</v>
      </c>
      <c r="H271" s="24" t="s">
        <v>10</v>
      </c>
      <c r="I271" s="24" t="s">
        <v>11</v>
      </c>
      <c r="J271" s="24" t="s">
        <v>12</v>
      </c>
      <c r="K271" s="24" t="s">
        <v>13</v>
      </c>
      <c r="L271" s="25" t="s">
        <v>14</v>
      </c>
      <c r="M271" s="25" t="s">
        <v>3</v>
      </c>
    </row>
    <row r="272" spans="1:13" ht="30" x14ac:dyDescent="0.25">
      <c r="C272" s="27">
        <v>16010</v>
      </c>
      <c r="D272" s="28" t="s">
        <v>72</v>
      </c>
      <c r="E272" s="28" t="s">
        <v>372</v>
      </c>
      <c r="F272" s="29" t="s">
        <v>373</v>
      </c>
      <c r="G272" s="29" t="s">
        <v>292</v>
      </c>
      <c r="H272" s="28" t="s">
        <v>368</v>
      </c>
      <c r="I272" s="29" t="s">
        <v>60</v>
      </c>
      <c r="J272" s="28" t="s">
        <v>39</v>
      </c>
      <c r="K272" s="29" t="s">
        <v>293</v>
      </c>
      <c r="L272" s="30">
        <v>43313</v>
      </c>
      <c r="M272" s="31">
        <v>11651</v>
      </c>
    </row>
    <row r="273" spans="3:13" x14ac:dyDescent="0.25">
      <c r="C273" s="27">
        <v>19018</v>
      </c>
      <c r="D273" s="28" t="s">
        <v>72</v>
      </c>
      <c r="E273" s="28" t="s">
        <v>374</v>
      </c>
      <c r="F273" s="29" t="s">
        <v>373</v>
      </c>
      <c r="G273" s="29" t="s">
        <v>292</v>
      </c>
      <c r="H273" s="28" t="s">
        <v>308</v>
      </c>
      <c r="I273" s="29" t="s">
        <v>284</v>
      </c>
      <c r="J273" s="28" t="s">
        <v>39</v>
      </c>
      <c r="K273" s="29" t="s">
        <v>61</v>
      </c>
      <c r="L273" s="30">
        <v>43313</v>
      </c>
      <c r="M273" s="31">
        <v>2080</v>
      </c>
    </row>
    <row r="274" spans="3:13" ht="30" x14ac:dyDescent="0.25">
      <c r="C274" s="27">
        <v>16010</v>
      </c>
      <c r="D274" s="28" t="s">
        <v>74</v>
      </c>
      <c r="E274" s="28" t="s">
        <v>372</v>
      </c>
      <c r="F274" s="29" t="s">
        <v>373</v>
      </c>
      <c r="G274" s="29" t="s">
        <v>292</v>
      </c>
      <c r="H274" s="28" t="s">
        <v>368</v>
      </c>
      <c r="I274" s="29" t="s">
        <v>60</v>
      </c>
      <c r="J274" s="28" t="s">
        <v>39</v>
      </c>
      <c r="K274" s="29" t="s">
        <v>293</v>
      </c>
      <c r="L274" s="30">
        <v>43313</v>
      </c>
      <c r="M274" s="31">
        <v>46604</v>
      </c>
    </row>
    <row r="275" spans="3:13" x14ac:dyDescent="0.25">
      <c r="C275" s="27">
        <v>19018</v>
      </c>
      <c r="D275" s="28" t="s">
        <v>74</v>
      </c>
      <c r="E275" s="28" t="s">
        <v>374</v>
      </c>
      <c r="F275" s="29" t="s">
        <v>373</v>
      </c>
      <c r="G275" s="29" t="s">
        <v>292</v>
      </c>
      <c r="H275" s="28" t="s">
        <v>308</v>
      </c>
      <c r="I275" s="29" t="s">
        <v>284</v>
      </c>
      <c r="J275" s="28" t="s">
        <v>39</v>
      </c>
      <c r="K275" s="29" t="s">
        <v>61</v>
      </c>
      <c r="L275" s="30">
        <v>43313</v>
      </c>
      <c r="M275" s="31">
        <v>8320</v>
      </c>
    </row>
    <row r="276" spans="3:13" ht="30" x14ac:dyDescent="0.25">
      <c r="C276" s="27">
        <v>15074</v>
      </c>
      <c r="D276" s="28" t="s">
        <v>72</v>
      </c>
      <c r="E276" s="28" t="s">
        <v>375</v>
      </c>
      <c r="F276" s="29" t="s">
        <v>373</v>
      </c>
      <c r="G276" s="29" t="s">
        <v>292</v>
      </c>
      <c r="H276" s="28" t="s">
        <v>376</v>
      </c>
      <c r="I276" s="29" t="s">
        <v>284</v>
      </c>
      <c r="J276" s="28" t="s">
        <v>39</v>
      </c>
      <c r="K276" s="29" t="s">
        <v>48</v>
      </c>
      <c r="L276" s="30">
        <v>43403</v>
      </c>
      <c r="M276" s="31">
        <v>780</v>
      </c>
    </row>
    <row r="277" spans="3:13" ht="30" x14ac:dyDescent="0.25">
      <c r="C277" s="27">
        <v>18148</v>
      </c>
      <c r="D277" s="28" t="s">
        <v>72</v>
      </c>
      <c r="E277" s="28" t="s">
        <v>377</v>
      </c>
      <c r="F277" s="29" t="s">
        <v>373</v>
      </c>
      <c r="G277" s="29" t="s">
        <v>292</v>
      </c>
      <c r="H277" s="28" t="s">
        <v>59</v>
      </c>
      <c r="I277" s="29" t="s">
        <v>60</v>
      </c>
      <c r="J277" s="28" t="s">
        <v>39</v>
      </c>
      <c r="K277" s="29" t="s">
        <v>61</v>
      </c>
      <c r="L277" s="30">
        <v>43355</v>
      </c>
      <c r="M277" s="31">
        <v>120000</v>
      </c>
    </row>
    <row r="278" spans="3:13" ht="30" x14ac:dyDescent="0.25">
      <c r="C278" s="27">
        <v>19032</v>
      </c>
      <c r="D278" s="28" t="s">
        <v>72</v>
      </c>
      <c r="E278" s="28" t="s">
        <v>307</v>
      </c>
      <c r="F278" s="29" t="s">
        <v>373</v>
      </c>
      <c r="G278" s="29" t="s">
        <v>292</v>
      </c>
      <c r="H278" s="28" t="s">
        <v>308</v>
      </c>
      <c r="I278" s="29" t="s">
        <v>284</v>
      </c>
      <c r="J278" s="28" t="s">
        <v>39</v>
      </c>
      <c r="K278" s="29" t="s">
        <v>48</v>
      </c>
      <c r="L278" s="30">
        <v>43398</v>
      </c>
      <c r="M278" s="31">
        <v>1995</v>
      </c>
    </row>
    <row r="279" spans="3:13" ht="30" x14ac:dyDescent="0.25">
      <c r="C279" s="27">
        <v>19035</v>
      </c>
      <c r="D279" s="28" t="s">
        <v>72</v>
      </c>
      <c r="E279" s="28" t="s">
        <v>378</v>
      </c>
      <c r="F279" s="29" t="s">
        <v>373</v>
      </c>
      <c r="G279" s="29" t="s">
        <v>292</v>
      </c>
      <c r="H279" s="28" t="s">
        <v>283</v>
      </c>
      <c r="I279" s="29" t="s">
        <v>284</v>
      </c>
      <c r="J279" s="28" t="s">
        <v>39</v>
      </c>
      <c r="K279" s="29" t="s">
        <v>48</v>
      </c>
      <c r="L279" s="30">
        <v>43384</v>
      </c>
      <c r="M279" s="31">
        <v>6800</v>
      </c>
    </row>
    <row r="280" spans="3:13" ht="30" x14ac:dyDescent="0.25">
      <c r="C280" s="27">
        <v>15074</v>
      </c>
      <c r="D280" s="28" t="s">
        <v>74</v>
      </c>
      <c r="E280" s="28" t="s">
        <v>375</v>
      </c>
      <c r="F280" s="29" t="s">
        <v>373</v>
      </c>
      <c r="G280" s="29" t="s">
        <v>292</v>
      </c>
      <c r="H280" s="28" t="s">
        <v>376</v>
      </c>
      <c r="I280" s="29" t="s">
        <v>284</v>
      </c>
      <c r="J280" s="28" t="s">
        <v>39</v>
      </c>
      <c r="K280" s="29" t="s">
        <v>48</v>
      </c>
      <c r="L280" s="30">
        <v>43403</v>
      </c>
      <c r="M280" s="31">
        <v>3120</v>
      </c>
    </row>
    <row r="281" spans="3:13" ht="30" x14ac:dyDescent="0.25">
      <c r="C281" s="27">
        <v>18148</v>
      </c>
      <c r="D281" s="28" t="s">
        <v>74</v>
      </c>
      <c r="E281" s="28" t="s">
        <v>377</v>
      </c>
      <c r="F281" s="29" t="s">
        <v>373</v>
      </c>
      <c r="G281" s="29" t="s">
        <v>292</v>
      </c>
      <c r="H281" s="28" t="s">
        <v>59</v>
      </c>
      <c r="I281" s="29" t="s">
        <v>60</v>
      </c>
      <c r="J281" s="28" t="s">
        <v>39</v>
      </c>
      <c r="K281" s="29" t="s">
        <v>61</v>
      </c>
      <c r="L281" s="30">
        <v>43355</v>
      </c>
      <c r="M281" s="31">
        <v>120000</v>
      </c>
    </row>
    <row r="282" spans="3:13" ht="30" x14ac:dyDescent="0.25">
      <c r="C282" s="27">
        <v>19032</v>
      </c>
      <c r="D282" s="28" t="s">
        <v>74</v>
      </c>
      <c r="E282" s="28" t="s">
        <v>307</v>
      </c>
      <c r="F282" s="29" t="s">
        <v>373</v>
      </c>
      <c r="G282" s="29" t="s">
        <v>292</v>
      </c>
      <c r="H282" s="28" t="s">
        <v>308</v>
      </c>
      <c r="I282" s="29" t="s">
        <v>284</v>
      </c>
      <c r="J282" s="28" t="s">
        <v>39</v>
      </c>
      <c r="K282" s="29" t="s">
        <v>48</v>
      </c>
      <c r="L282" s="30">
        <v>43398</v>
      </c>
      <c r="M282" s="31">
        <v>4988</v>
      </c>
    </row>
    <row r="283" spans="3:13" ht="30" x14ac:dyDescent="0.25">
      <c r="C283" s="27">
        <v>19035</v>
      </c>
      <c r="D283" s="28" t="s">
        <v>74</v>
      </c>
      <c r="E283" s="28" t="s">
        <v>378</v>
      </c>
      <c r="F283" s="29" t="s">
        <v>373</v>
      </c>
      <c r="G283" s="29" t="s">
        <v>292</v>
      </c>
      <c r="H283" s="28" t="s">
        <v>283</v>
      </c>
      <c r="I283" s="29" t="s">
        <v>284</v>
      </c>
      <c r="J283" s="28" t="s">
        <v>39</v>
      </c>
      <c r="K283" s="29" t="s">
        <v>48</v>
      </c>
      <c r="L283" s="30">
        <v>43384</v>
      </c>
      <c r="M283" s="31">
        <v>10200</v>
      </c>
    </row>
    <row r="284" spans="3:13" ht="30" x14ac:dyDescent="0.25">
      <c r="C284" s="27">
        <v>19044</v>
      </c>
      <c r="D284" s="28" t="s">
        <v>74</v>
      </c>
      <c r="E284" s="28" t="s">
        <v>302</v>
      </c>
      <c r="F284" s="29" t="s">
        <v>373</v>
      </c>
      <c r="G284" s="29" t="s">
        <v>292</v>
      </c>
      <c r="H284" s="28" t="s">
        <v>276</v>
      </c>
      <c r="I284" s="29" t="s">
        <v>60</v>
      </c>
      <c r="J284" s="28" t="s">
        <v>39</v>
      </c>
      <c r="K284" s="29" t="s">
        <v>293</v>
      </c>
      <c r="L284" s="30">
        <v>43370</v>
      </c>
      <c r="M284" s="31">
        <v>35510</v>
      </c>
    </row>
    <row r="285" spans="3:13" x14ac:dyDescent="0.25">
      <c r="C285" s="27">
        <v>15072</v>
      </c>
      <c r="D285" s="28" t="s">
        <v>72</v>
      </c>
      <c r="E285" s="28" t="s">
        <v>379</v>
      </c>
      <c r="F285" s="29" t="s">
        <v>373</v>
      </c>
      <c r="G285" s="29" t="s">
        <v>292</v>
      </c>
      <c r="H285" s="28" t="s">
        <v>380</v>
      </c>
      <c r="I285" s="29" t="s">
        <v>284</v>
      </c>
      <c r="J285" s="28" t="s">
        <v>39</v>
      </c>
      <c r="K285" s="29" t="s">
        <v>48</v>
      </c>
      <c r="L285" s="30">
        <v>43418</v>
      </c>
      <c r="M285" s="31">
        <v>1950</v>
      </c>
    </row>
    <row r="286" spans="3:13" x14ac:dyDescent="0.25">
      <c r="C286" s="27">
        <v>15072</v>
      </c>
      <c r="D286" s="28" t="s">
        <v>74</v>
      </c>
      <c r="E286" s="28" t="s">
        <v>379</v>
      </c>
      <c r="F286" s="29" t="s">
        <v>373</v>
      </c>
      <c r="G286" s="29" t="s">
        <v>292</v>
      </c>
      <c r="H286" s="28" t="s">
        <v>380</v>
      </c>
      <c r="I286" s="29" t="s">
        <v>284</v>
      </c>
      <c r="J286" s="28" t="s">
        <v>39</v>
      </c>
      <c r="K286" s="29" t="s">
        <v>48</v>
      </c>
      <c r="L286" s="30">
        <v>43418</v>
      </c>
      <c r="M286" s="31">
        <v>1950</v>
      </c>
    </row>
    <row r="287" spans="3:13" ht="30" x14ac:dyDescent="0.25">
      <c r="C287" s="27">
        <v>15074</v>
      </c>
      <c r="D287" s="28" t="s">
        <v>72</v>
      </c>
      <c r="E287" s="28" t="s">
        <v>375</v>
      </c>
      <c r="F287" s="29" t="s">
        <v>373</v>
      </c>
      <c r="G287" s="29" t="s">
        <v>292</v>
      </c>
      <c r="H287" s="28" t="s">
        <v>376</v>
      </c>
      <c r="I287" s="29" t="s">
        <v>284</v>
      </c>
      <c r="J287" s="28" t="s">
        <v>39</v>
      </c>
      <c r="K287" s="29" t="s">
        <v>48</v>
      </c>
      <c r="L287" s="30">
        <v>43487</v>
      </c>
      <c r="M287" s="31">
        <v>780</v>
      </c>
    </row>
    <row r="288" spans="3:13" ht="30" x14ac:dyDescent="0.25">
      <c r="C288" s="27">
        <v>15074</v>
      </c>
      <c r="D288" s="28" t="s">
        <v>74</v>
      </c>
      <c r="E288" s="28" t="s">
        <v>375</v>
      </c>
      <c r="F288" s="29" t="s">
        <v>373</v>
      </c>
      <c r="G288" s="29" t="s">
        <v>292</v>
      </c>
      <c r="H288" s="28" t="s">
        <v>376</v>
      </c>
      <c r="I288" s="29" t="s">
        <v>284</v>
      </c>
      <c r="J288" s="28" t="s">
        <v>39</v>
      </c>
      <c r="K288" s="29" t="s">
        <v>48</v>
      </c>
      <c r="L288" s="30">
        <v>43487</v>
      </c>
      <c r="M288" s="31">
        <v>3120</v>
      </c>
    </row>
    <row r="289" spans="1:13" ht="30" x14ac:dyDescent="0.25">
      <c r="C289" s="27">
        <v>17199</v>
      </c>
      <c r="D289" s="28" t="s">
        <v>74</v>
      </c>
      <c r="E289" s="28" t="s">
        <v>381</v>
      </c>
      <c r="F289" s="29" t="s">
        <v>373</v>
      </c>
      <c r="G289" s="29" t="s">
        <v>292</v>
      </c>
      <c r="H289" s="28" t="s">
        <v>382</v>
      </c>
      <c r="I289" s="29" t="s">
        <v>60</v>
      </c>
      <c r="J289" s="28" t="s">
        <v>39</v>
      </c>
      <c r="K289" s="29" t="s">
        <v>293</v>
      </c>
      <c r="L289" s="30">
        <v>43472</v>
      </c>
      <c r="M289" s="31">
        <v>4000</v>
      </c>
    </row>
    <row r="290" spans="1:13" ht="30" x14ac:dyDescent="0.25">
      <c r="C290" s="27">
        <v>17199</v>
      </c>
      <c r="D290" s="28" t="s">
        <v>74</v>
      </c>
      <c r="E290" s="28" t="s">
        <v>381</v>
      </c>
      <c r="F290" s="29" t="s">
        <v>373</v>
      </c>
      <c r="G290" s="29" t="s">
        <v>292</v>
      </c>
      <c r="H290" s="28" t="s">
        <v>382</v>
      </c>
      <c r="I290" s="29" t="s">
        <v>60</v>
      </c>
      <c r="J290" s="28" t="s">
        <v>39</v>
      </c>
      <c r="K290" s="29" t="s">
        <v>293</v>
      </c>
      <c r="L290" s="30">
        <v>43472</v>
      </c>
      <c r="M290" s="31">
        <v>1000</v>
      </c>
    </row>
    <row r="291" spans="1:13" ht="30" x14ac:dyDescent="0.25">
      <c r="C291" s="27">
        <v>19124</v>
      </c>
      <c r="D291" s="28" t="s">
        <v>74</v>
      </c>
      <c r="E291" s="28" t="s">
        <v>367</v>
      </c>
      <c r="F291" s="29" t="s">
        <v>373</v>
      </c>
      <c r="G291" s="29" t="s">
        <v>292</v>
      </c>
      <c r="H291" s="28" t="s">
        <v>368</v>
      </c>
      <c r="I291" s="29" t="s">
        <v>60</v>
      </c>
      <c r="J291" s="28" t="s">
        <v>369</v>
      </c>
      <c r="K291" s="29" t="s">
        <v>48</v>
      </c>
      <c r="L291" s="30">
        <v>43546</v>
      </c>
      <c r="M291" s="31">
        <v>64435</v>
      </c>
    </row>
    <row r="292" spans="1:13" x14ac:dyDescent="0.25">
      <c r="C292" s="27">
        <v>19196</v>
      </c>
      <c r="D292" s="28" t="s">
        <v>72</v>
      </c>
      <c r="E292" s="28" t="s">
        <v>383</v>
      </c>
      <c r="F292" s="29" t="s">
        <v>373</v>
      </c>
      <c r="G292" s="29" t="s">
        <v>292</v>
      </c>
      <c r="H292" s="28" t="s">
        <v>283</v>
      </c>
      <c r="I292" s="29" t="s">
        <v>284</v>
      </c>
      <c r="J292" s="28" t="s">
        <v>39</v>
      </c>
      <c r="K292" s="29" t="s">
        <v>48</v>
      </c>
      <c r="L292" s="30">
        <v>43623</v>
      </c>
      <c r="M292" s="31">
        <v>28627</v>
      </c>
    </row>
    <row r="293" spans="1:13" ht="30" x14ac:dyDescent="0.25">
      <c r="C293" s="27">
        <v>19044</v>
      </c>
      <c r="D293" s="28" t="s">
        <v>74</v>
      </c>
      <c r="E293" s="28" t="s">
        <v>302</v>
      </c>
      <c r="F293" s="29" t="s">
        <v>373</v>
      </c>
      <c r="G293" s="29" t="s">
        <v>292</v>
      </c>
      <c r="H293" s="28" t="s">
        <v>276</v>
      </c>
      <c r="I293" s="29" t="s">
        <v>60</v>
      </c>
      <c r="J293" s="28" t="s">
        <v>39</v>
      </c>
      <c r="K293" s="29" t="s">
        <v>293</v>
      </c>
      <c r="L293" s="30">
        <v>43623</v>
      </c>
      <c r="M293" s="31">
        <v>32550</v>
      </c>
    </row>
    <row r="294" spans="1:13" ht="30" x14ac:dyDescent="0.25">
      <c r="C294" s="27">
        <v>19171</v>
      </c>
      <c r="D294" s="28" t="s">
        <v>74</v>
      </c>
      <c r="E294" s="28" t="s">
        <v>384</v>
      </c>
      <c r="F294" s="29" t="s">
        <v>373</v>
      </c>
      <c r="G294" s="29" t="s">
        <v>292</v>
      </c>
      <c r="H294" s="28" t="s">
        <v>276</v>
      </c>
      <c r="I294" s="29" t="s">
        <v>60</v>
      </c>
      <c r="J294" s="28" t="s">
        <v>39</v>
      </c>
      <c r="K294" s="29" t="s">
        <v>48</v>
      </c>
      <c r="L294" s="30">
        <v>43628</v>
      </c>
      <c r="M294" s="31">
        <v>134000</v>
      </c>
    </row>
    <row r="295" spans="1:13" x14ac:dyDescent="0.25">
      <c r="C295" s="27">
        <v>19196</v>
      </c>
      <c r="D295" s="28" t="s">
        <v>74</v>
      </c>
      <c r="E295" s="28" t="s">
        <v>383</v>
      </c>
      <c r="F295" s="29" t="s">
        <v>373</v>
      </c>
      <c r="G295" s="29" t="s">
        <v>292</v>
      </c>
      <c r="H295" s="28" t="s">
        <v>283</v>
      </c>
      <c r="I295" s="29" t="s">
        <v>284</v>
      </c>
      <c r="J295" s="28" t="s">
        <v>39</v>
      </c>
      <c r="K295" s="29" t="s">
        <v>48</v>
      </c>
      <c r="L295" s="30">
        <v>43623</v>
      </c>
      <c r="M295" s="31">
        <v>42940</v>
      </c>
    </row>
    <row r="296" spans="1:13" x14ac:dyDescent="0.25">
      <c r="A296" s="26"/>
      <c r="B296" s="26"/>
      <c r="C296" s="34"/>
      <c r="D296" s="50"/>
      <c r="E296" s="35"/>
      <c r="F296" s="37"/>
      <c r="G296" s="37"/>
      <c r="H296" s="36"/>
      <c r="I296" s="37"/>
      <c r="J296" s="32"/>
      <c r="K296" s="37"/>
      <c r="L296" s="33"/>
      <c r="M296" s="51"/>
    </row>
    <row r="297" spans="1:13" ht="21" x14ac:dyDescent="0.25">
      <c r="A297" s="11" t="s">
        <v>385</v>
      </c>
      <c r="B297" s="11"/>
      <c r="C297" s="54"/>
      <c r="D297" s="55"/>
      <c r="E297" s="56"/>
      <c r="F297" s="57"/>
      <c r="G297" s="58"/>
      <c r="H297" s="59" t="s">
        <v>2</v>
      </c>
      <c r="I297" s="60">
        <f>COUNT(M299:M301)</f>
        <v>2</v>
      </c>
      <c r="J297" s="60"/>
      <c r="K297" s="60"/>
      <c r="L297" s="59" t="s">
        <v>3</v>
      </c>
      <c r="M297" s="61">
        <f>SUM(M299:M301)</f>
        <v>19167</v>
      </c>
    </row>
    <row r="298" spans="1:13" ht="37.5" x14ac:dyDescent="0.25">
      <c r="A298" s="21"/>
      <c r="B298" s="21"/>
      <c r="C298" s="22" t="s">
        <v>5</v>
      </c>
      <c r="D298" s="23" t="s">
        <v>6</v>
      </c>
      <c r="E298" s="24" t="s">
        <v>7</v>
      </c>
      <c r="F298" s="24" t="s">
        <v>8</v>
      </c>
      <c r="G298" s="24" t="s">
        <v>9</v>
      </c>
      <c r="H298" s="24" t="s">
        <v>10</v>
      </c>
      <c r="I298" s="24" t="s">
        <v>11</v>
      </c>
      <c r="J298" s="24" t="s">
        <v>12</v>
      </c>
      <c r="K298" s="24" t="s">
        <v>13</v>
      </c>
      <c r="L298" s="25" t="s">
        <v>14</v>
      </c>
      <c r="M298" s="25" t="s">
        <v>3</v>
      </c>
    </row>
    <row r="299" spans="1:13" ht="30" x14ac:dyDescent="0.25">
      <c r="C299" s="27">
        <v>19111</v>
      </c>
      <c r="D299" s="28" t="s">
        <v>96</v>
      </c>
      <c r="E299" s="28" t="s">
        <v>386</v>
      </c>
      <c r="F299" s="29" t="s">
        <v>387</v>
      </c>
      <c r="G299" s="29" t="s">
        <v>387</v>
      </c>
      <c r="H299" s="28" t="s">
        <v>261</v>
      </c>
      <c r="I299" s="29" t="s">
        <v>262</v>
      </c>
      <c r="J299" s="28" t="s">
        <v>39</v>
      </c>
      <c r="K299" s="29" t="s">
        <v>40</v>
      </c>
      <c r="L299" s="30">
        <v>43451</v>
      </c>
      <c r="M299" s="31">
        <v>7500</v>
      </c>
    </row>
    <row r="300" spans="1:13" ht="30" x14ac:dyDescent="0.25">
      <c r="C300" s="27">
        <v>19140</v>
      </c>
      <c r="D300" s="28" t="s">
        <v>131</v>
      </c>
      <c r="E300" s="28" t="s">
        <v>388</v>
      </c>
      <c r="F300" s="29" t="s">
        <v>387</v>
      </c>
      <c r="G300" s="29" t="s">
        <v>387</v>
      </c>
      <c r="H300" s="28" t="s">
        <v>261</v>
      </c>
      <c r="I300" s="29" t="s">
        <v>262</v>
      </c>
      <c r="J300" s="28" t="s">
        <v>39</v>
      </c>
      <c r="K300" s="29" t="s">
        <v>48</v>
      </c>
      <c r="L300" s="30">
        <v>43515</v>
      </c>
      <c r="M300" s="31">
        <v>11667</v>
      </c>
    </row>
    <row r="301" spans="1:13" x14ac:dyDescent="0.25">
      <c r="A301" s="26"/>
      <c r="B301" s="26"/>
      <c r="C301" s="33"/>
      <c r="D301" s="34"/>
      <c r="E301" s="35"/>
      <c r="F301" s="36"/>
      <c r="G301" s="37"/>
      <c r="H301" s="37"/>
      <c r="I301" s="36"/>
      <c r="J301" s="32"/>
      <c r="K301" s="32"/>
      <c r="L301" s="32"/>
      <c r="M301" s="38"/>
    </row>
    <row r="302" spans="1:13" ht="21" x14ac:dyDescent="0.25">
      <c r="A302" s="11" t="s">
        <v>389</v>
      </c>
      <c r="B302" s="11"/>
      <c r="C302" s="54"/>
      <c r="D302" s="55"/>
      <c r="E302" s="56"/>
      <c r="F302" s="57"/>
      <c r="G302" s="58"/>
      <c r="H302" s="59" t="s">
        <v>2</v>
      </c>
      <c r="I302" s="60">
        <f>COUNT(M304:M306)</f>
        <v>2</v>
      </c>
      <c r="J302" s="60"/>
      <c r="K302" s="60"/>
      <c r="L302" s="59" t="s">
        <v>3</v>
      </c>
      <c r="M302" s="61">
        <f>SUM(M304:M306)</f>
        <v>184413.94</v>
      </c>
    </row>
    <row r="303" spans="1:13" ht="37.5" x14ac:dyDescent="0.25">
      <c r="A303" s="21"/>
      <c r="B303" s="21"/>
      <c r="C303" s="22" t="s">
        <v>5</v>
      </c>
      <c r="D303" s="23" t="s">
        <v>6</v>
      </c>
      <c r="E303" s="24" t="s">
        <v>7</v>
      </c>
      <c r="F303" s="24" t="s">
        <v>8</v>
      </c>
      <c r="G303" s="24" t="s">
        <v>9</v>
      </c>
      <c r="H303" s="24" t="s">
        <v>10</v>
      </c>
      <c r="I303" s="24" t="s">
        <v>11</v>
      </c>
      <c r="J303" s="24" t="s">
        <v>12</v>
      </c>
      <c r="K303" s="24" t="s">
        <v>13</v>
      </c>
      <c r="L303" s="25" t="s">
        <v>14</v>
      </c>
      <c r="M303" s="25" t="s">
        <v>3</v>
      </c>
    </row>
    <row r="304" spans="1:13" x14ac:dyDescent="0.25">
      <c r="C304" s="27" t="s">
        <v>390</v>
      </c>
      <c r="D304" s="28" t="s">
        <v>157</v>
      </c>
      <c r="E304" s="48" t="s">
        <v>391</v>
      </c>
      <c r="F304" s="49" t="s">
        <v>392</v>
      </c>
      <c r="G304" s="49" t="s">
        <v>392</v>
      </c>
      <c r="H304" s="28" t="s">
        <v>84</v>
      </c>
      <c r="I304" s="29" t="s">
        <v>47</v>
      </c>
      <c r="J304" s="28" t="s">
        <v>39</v>
      </c>
      <c r="K304" s="29" t="s">
        <v>48</v>
      </c>
      <c r="L304" s="30">
        <v>43555</v>
      </c>
      <c r="M304" s="31">
        <v>164000</v>
      </c>
    </row>
    <row r="305" spans="1:13" x14ac:dyDescent="0.25">
      <c r="C305" s="27" t="s">
        <v>393</v>
      </c>
      <c r="D305" s="28" t="s">
        <v>157</v>
      </c>
      <c r="E305" s="28" t="s">
        <v>394</v>
      </c>
      <c r="F305" s="29" t="s">
        <v>392</v>
      </c>
      <c r="G305" s="29" t="s">
        <v>392</v>
      </c>
      <c r="H305" s="28" t="s">
        <v>91</v>
      </c>
      <c r="I305" s="29" t="s">
        <v>47</v>
      </c>
      <c r="J305" s="28" t="s">
        <v>39</v>
      </c>
      <c r="K305" s="29" t="s">
        <v>48</v>
      </c>
      <c r="L305" s="30">
        <v>43646</v>
      </c>
      <c r="M305" s="31">
        <v>20413.939999999999</v>
      </c>
    </row>
    <row r="306" spans="1:13" x14ac:dyDescent="0.25">
      <c r="A306" s="26"/>
      <c r="B306" s="26"/>
      <c r="C306" s="33"/>
      <c r="D306" s="34"/>
      <c r="E306" s="35"/>
      <c r="F306" s="36"/>
      <c r="G306" s="37"/>
      <c r="H306" s="37"/>
      <c r="I306" s="36"/>
      <c r="J306" s="32"/>
      <c r="K306" s="32"/>
      <c r="L306" s="32"/>
      <c r="M306" s="38"/>
    </row>
    <row r="307" spans="1:13" ht="21" x14ac:dyDescent="0.25">
      <c r="A307" s="11" t="s">
        <v>395</v>
      </c>
      <c r="B307" s="11"/>
      <c r="C307" s="12"/>
      <c r="D307" s="13"/>
      <c r="E307" s="14"/>
      <c r="F307" s="15"/>
      <c r="G307" s="16"/>
      <c r="H307" s="17" t="s">
        <v>2</v>
      </c>
      <c r="I307" s="18">
        <f>COUNT(M309:M310)</f>
        <v>0</v>
      </c>
      <c r="J307" s="18"/>
      <c r="K307" s="18"/>
      <c r="L307" s="17" t="s">
        <v>3</v>
      </c>
      <c r="M307" s="19">
        <f>SUM(M309:M310)</f>
        <v>0</v>
      </c>
    </row>
    <row r="308" spans="1:13" ht="37.5" x14ac:dyDescent="0.25">
      <c r="A308" s="21"/>
      <c r="B308" s="21"/>
      <c r="C308" s="22" t="s">
        <v>5</v>
      </c>
      <c r="D308" s="23" t="s">
        <v>6</v>
      </c>
      <c r="E308" s="24" t="s">
        <v>7</v>
      </c>
      <c r="F308" s="24" t="s">
        <v>8</v>
      </c>
      <c r="G308" s="24" t="s">
        <v>9</v>
      </c>
      <c r="H308" s="24" t="s">
        <v>10</v>
      </c>
      <c r="I308" s="24" t="s">
        <v>11</v>
      </c>
      <c r="J308" s="24" t="s">
        <v>12</v>
      </c>
      <c r="K308" s="24" t="s">
        <v>13</v>
      </c>
      <c r="L308" s="25" t="s">
        <v>14</v>
      </c>
      <c r="M308" s="25" t="s">
        <v>3</v>
      </c>
    </row>
    <row r="309" spans="1:13" x14ac:dyDescent="0.25">
      <c r="A309" s="26"/>
      <c r="B309" s="26"/>
      <c r="C309" s="33"/>
      <c r="D309" s="34"/>
      <c r="E309" s="35"/>
      <c r="F309" s="36"/>
      <c r="G309" s="37"/>
      <c r="H309" s="37"/>
      <c r="I309" s="36"/>
      <c r="J309" s="32"/>
      <c r="K309" s="32"/>
      <c r="L309" s="32"/>
      <c r="M309" s="38"/>
    </row>
    <row r="310" spans="1:13" x14ac:dyDescent="0.25">
      <c r="A310" s="26"/>
      <c r="B310" s="26"/>
      <c r="C310" s="33"/>
      <c r="D310" s="34"/>
      <c r="E310" s="35"/>
      <c r="F310" s="36"/>
      <c r="G310" s="37"/>
      <c r="H310" s="37"/>
      <c r="I310" s="36"/>
      <c r="J310" s="32"/>
      <c r="K310" s="32"/>
      <c r="L310" s="32"/>
      <c r="M310" s="38"/>
    </row>
    <row r="311" spans="1:13" ht="21" x14ac:dyDescent="0.25">
      <c r="A311" s="11" t="s">
        <v>396</v>
      </c>
      <c r="B311" s="11"/>
      <c r="C311" s="54"/>
      <c r="D311" s="55"/>
      <c r="E311" s="56"/>
      <c r="F311" s="57"/>
      <c r="G311" s="58"/>
      <c r="H311" s="59" t="s">
        <v>2</v>
      </c>
      <c r="I311" s="60">
        <f>COUNT(M313:M315)</f>
        <v>2</v>
      </c>
      <c r="J311" s="60"/>
      <c r="K311" s="60"/>
      <c r="L311" s="59" t="s">
        <v>3</v>
      </c>
      <c r="M311" s="61">
        <f>SUM(M313:M315)</f>
        <v>12500</v>
      </c>
    </row>
    <row r="312" spans="1:13" ht="37.5" x14ac:dyDescent="0.25">
      <c r="A312" s="21"/>
      <c r="B312" s="21"/>
      <c r="C312" s="22" t="s">
        <v>5</v>
      </c>
      <c r="D312" s="23" t="s">
        <v>6</v>
      </c>
      <c r="E312" s="24" t="s">
        <v>7</v>
      </c>
      <c r="F312" s="24" t="s">
        <v>8</v>
      </c>
      <c r="G312" s="24" t="s">
        <v>9</v>
      </c>
      <c r="H312" s="24" t="s">
        <v>10</v>
      </c>
      <c r="I312" s="24" t="s">
        <v>11</v>
      </c>
      <c r="J312" s="24" t="s">
        <v>12</v>
      </c>
      <c r="K312" s="24" t="s">
        <v>13</v>
      </c>
      <c r="L312" s="25" t="s">
        <v>14</v>
      </c>
      <c r="M312" s="25" t="s">
        <v>3</v>
      </c>
    </row>
    <row r="313" spans="1:13" ht="30" x14ac:dyDescent="0.25">
      <c r="C313" s="27">
        <v>18136</v>
      </c>
      <c r="D313" s="28" t="s">
        <v>78</v>
      </c>
      <c r="E313" s="28" t="s">
        <v>397</v>
      </c>
      <c r="F313" s="29" t="s">
        <v>398</v>
      </c>
      <c r="G313" s="29" t="s">
        <v>398</v>
      </c>
      <c r="H313" s="28" t="s">
        <v>399</v>
      </c>
      <c r="I313" s="29" t="s">
        <v>262</v>
      </c>
      <c r="J313" s="28" t="s">
        <v>39</v>
      </c>
      <c r="K313" s="29" t="s">
        <v>40</v>
      </c>
      <c r="L313" s="30">
        <v>43329</v>
      </c>
      <c r="M313" s="31">
        <v>10000</v>
      </c>
    </row>
    <row r="314" spans="1:13" x14ac:dyDescent="0.25">
      <c r="C314" s="27">
        <v>19128</v>
      </c>
      <c r="D314" s="28" t="s">
        <v>124</v>
      </c>
      <c r="E314" s="28" t="s">
        <v>400</v>
      </c>
      <c r="F314" s="29" t="s">
        <v>398</v>
      </c>
      <c r="G314" s="29" t="s">
        <v>398</v>
      </c>
      <c r="H314" s="28" t="s">
        <v>401</v>
      </c>
      <c r="I314" s="29" t="s">
        <v>262</v>
      </c>
      <c r="J314" s="28" t="s">
        <v>39</v>
      </c>
      <c r="K314" s="29" t="s">
        <v>40</v>
      </c>
      <c r="L314" s="30">
        <v>43644</v>
      </c>
      <c r="M314" s="31">
        <v>2500</v>
      </c>
    </row>
    <row r="315" spans="1:13" x14ac:dyDescent="0.25">
      <c r="A315" s="26"/>
      <c r="B315" s="26"/>
      <c r="C315" s="34"/>
      <c r="D315" s="50"/>
      <c r="E315" s="35"/>
      <c r="F315" s="37"/>
      <c r="G315" s="37"/>
      <c r="H315" s="36"/>
      <c r="I315" s="37"/>
      <c r="J315" s="32"/>
      <c r="K315" s="37"/>
      <c r="L315" s="33"/>
      <c r="M315" s="51"/>
    </row>
    <row r="316" spans="1:13" ht="21" x14ac:dyDescent="0.25">
      <c r="A316" s="11" t="s">
        <v>402</v>
      </c>
      <c r="B316" s="11"/>
      <c r="C316" s="54"/>
      <c r="D316" s="55"/>
      <c r="E316" s="56"/>
      <c r="F316" s="57"/>
      <c r="G316" s="58"/>
      <c r="H316" s="59" t="s">
        <v>2</v>
      </c>
      <c r="I316" s="60">
        <f>COUNT(M318:M319)</f>
        <v>1</v>
      </c>
      <c r="J316" s="60"/>
      <c r="K316" s="60"/>
      <c r="L316" s="59" t="s">
        <v>3</v>
      </c>
      <c r="M316" s="61">
        <f>SUM(M318:M319)</f>
        <v>55654</v>
      </c>
    </row>
    <row r="317" spans="1:13" ht="37.5" x14ac:dyDescent="0.25">
      <c r="A317" s="21"/>
      <c r="B317" s="21"/>
      <c r="C317" s="22" t="s">
        <v>5</v>
      </c>
      <c r="D317" s="23" t="s">
        <v>6</v>
      </c>
      <c r="E317" s="24" t="s">
        <v>7</v>
      </c>
      <c r="F317" s="24" t="s">
        <v>8</v>
      </c>
      <c r="G317" s="24" t="s">
        <v>9</v>
      </c>
      <c r="H317" s="24" t="s">
        <v>10</v>
      </c>
      <c r="I317" s="24" t="s">
        <v>11</v>
      </c>
      <c r="J317" s="24" t="s">
        <v>12</v>
      </c>
      <c r="K317" s="24" t="s">
        <v>13</v>
      </c>
      <c r="L317" s="25" t="s">
        <v>14</v>
      </c>
      <c r="M317" s="25" t="s">
        <v>3</v>
      </c>
    </row>
    <row r="318" spans="1:13" ht="30" x14ac:dyDescent="0.25">
      <c r="C318" s="27">
        <v>19168</v>
      </c>
      <c r="D318" s="28" t="s">
        <v>181</v>
      </c>
      <c r="E318" s="28" t="s">
        <v>403</v>
      </c>
      <c r="F318" s="29" t="s">
        <v>404</v>
      </c>
      <c r="G318" s="29" t="s">
        <v>404</v>
      </c>
      <c r="H318" s="28" t="s">
        <v>228</v>
      </c>
      <c r="I318" s="29" t="s">
        <v>60</v>
      </c>
      <c r="J318" s="28" t="s">
        <v>229</v>
      </c>
      <c r="K318" s="29" t="s">
        <v>40</v>
      </c>
      <c r="L318" s="30">
        <v>43556</v>
      </c>
      <c r="M318" s="31">
        <v>55654</v>
      </c>
    </row>
    <row r="319" spans="1:13" x14ac:dyDescent="0.25">
      <c r="A319" s="26"/>
      <c r="B319" s="26"/>
      <c r="C319" s="84"/>
      <c r="D319" s="28"/>
      <c r="E319" s="28"/>
      <c r="F319" s="29"/>
      <c r="G319" s="29"/>
      <c r="H319" s="28"/>
      <c r="I319" s="29"/>
      <c r="J319" s="28"/>
      <c r="K319" s="29"/>
      <c r="L319" s="30"/>
      <c r="M319" s="31"/>
    </row>
    <row r="320" spans="1:13" ht="21" x14ac:dyDescent="0.25">
      <c r="A320" s="11" t="s">
        <v>405</v>
      </c>
      <c r="B320" s="11"/>
      <c r="C320" s="54"/>
      <c r="D320" s="55"/>
      <c r="E320" s="56"/>
      <c r="F320" s="57"/>
      <c r="G320" s="58"/>
      <c r="H320" s="59" t="s">
        <v>2</v>
      </c>
      <c r="I320" s="60">
        <f>I321+I335+I344</f>
        <v>27</v>
      </c>
      <c r="J320" s="60"/>
      <c r="K320" s="60"/>
      <c r="L320" s="59" t="s">
        <v>3</v>
      </c>
      <c r="M320" s="61">
        <f>M321+M335+M344</f>
        <v>2294605.58</v>
      </c>
    </row>
    <row r="321" spans="1:13" ht="21" x14ac:dyDescent="0.25">
      <c r="B321" s="39" t="s">
        <v>405</v>
      </c>
      <c r="C321" s="40"/>
      <c r="D321" s="41"/>
      <c r="E321" s="42"/>
      <c r="F321" s="43"/>
      <c r="G321" s="44"/>
      <c r="H321" s="44" t="s">
        <v>2</v>
      </c>
      <c r="I321" s="45">
        <f>COUNT(M323:M334)</f>
        <v>11</v>
      </c>
      <c r="J321" s="46"/>
      <c r="K321" s="46"/>
      <c r="L321" s="45" t="s">
        <v>3</v>
      </c>
      <c r="M321" s="47">
        <f>SUM(M323:M334)</f>
        <v>967668.5</v>
      </c>
    </row>
    <row r="322" spans="1:13" ht="37.5" x14ac:dyDescent="0.25">
      <c r="A322" s="21"/>
      <c r="B322" s="21"/>
      <c r="C322" s="22" t="s">
        <v>5</v>
      </c>
      <c r="D322" s="23" t="s">
        <v>6</v>
      </c>
      <c r="E322" s="24" t="s">
        <v>7</v>
      </c>
      <c r="F322" s="24" t="s">
        <v>8</v>
      </c>
      <c r="G322" s="24" t="s">
        <v>9</v>
      </c>
      <c r="H322" s="24" t="s">
        <v>10</v>
      </c>
      <c r="I322" s="24" t="s">
        <v>11</v>
      </c>
      <c r="J322" s="24" t="s">
        <v>12</v>
      </c>
      <c r="K322" s="24" t="s">
        <v>13</v>
      </c>
      <c r="L322" s="25" t="s">
        <v>14</v>
      </c>
      <c r="M322" s="25" t="s">
        <v>3</v>
      </c>
    </row>
    <row r="323" spans="1:13" x14ac:dyDescent="0.25">
      <c r="C323" s="27" t="s">
        <v>406</v>
      </c>
      <c r="D323" s="28" t="s">
        <v>65</v>
      </c>
      <c r="E323" s="28" t="s">
        <v>407</v>
      </c>
      <c r="F323" s="29" t="s">
        <v>408</v>
      </c>
      <c r="G323" s="29" t="s">
        <v>408</v>
      </c>
      <c r="H323" s="28" t="s">
        <v>46</v>
      </c>
      <c r="I323" s="29" t="s">
        <v>47</v>
      </c>
      <c r="J323" s="28" t="s">
        <v>39</v>
      </c>
      <c r="K323" s="29" t="s">
        <v>48</v>
      </c>
      <c r="L323" s="30">
        <v>43373</v>
      </c>
      <c r="M323" s="31">
        <v>2000</v>
      </c>
    </row>
    <row r="324" spans="1:13" ht="30" x14ac:dyDescent="0.25">
      <c r="C324" s="27">
        <v>19039</v>
      </c>
      <c r="D324" s="28" t="s">
        <v>65</v>
      </c>
      <c r="E324" s="28" t="s">
        <v>409</v>
      </c>
      <c r="F324" s="29" t="s">
        <v>408</v>
      </c>
      <c r="G324" s="29" t="s">
        <v>408</v>
      </c>
      <c r="H324" s="28" t="s">
        <v>410</v>
      </c>
      <c r="I324" s="29" t="s">
        <v>262</v>
      </c>
      <c r="J324" s="28" t="s">
        <v>39</v>
      </c>
      <c r="K324" s="29" t="s">
        <v>40</v>
      </c>
      <c r="L324" s="30">
        <v>43363</v>
      </c>
      <c r="M324" s="31">
        <v>10000</v>
      </c>
    </row>
    <row r="325" spans="1:13" x14ac:dyDescent="0.25">
      <c r="C325" s="27" t="s">
        <v>411</v>
      </c>
      <c r="D325" s="28" t="s">
        <v>89</v>
      </c>
      <c r="E325" s="28" t="s">
        <v>412</v>
      </c>
      <c r="F325" s="29" t="s">
        <v>408</v>
      </c>
      <c r="G325" s="29" t="s">
        <v>408</v>
      </c>
      <c r="H325" s="28" t="s">
        <v>46</v>
      </c>
      <c r="I325" s="29" t="s">
        <v>47</v>
      </c>
      <c r="J325" s="28" t="s">
        <v>39</v>
      </c>
      <c r="K325" s="29" t="s">
        <v>48</v>
      </c>
      <c r="L325" s="30">
        <v>43373</v>
      </c>
      <c r="M325" s="31">
        <v>1736</v>
      </c>
    </row>
    <row r="326" spans="1:13" x14ac:dyDescent="0.25">
      <c r="C326" s="27" t="s">
        <v>411</v>
      </c>
      <c r="D326" s="28" t="s">
        <v>89</v>
      </c>
      <c r="E326" s="28" t="s">
        <v>412</v>
      </c>
      <c r="F326" s="29" t="s">
        <v>408</v>
      </c>
      <c r="G326" s="29" t="s">
        <v>408</v>
      </c>
      <c r="H326" s="28" t="s">
        <v>76</v>
      </c>
      <c r="I326" s="29" t="s">
        <v>47</v>
      </c>
      <c r="J326" s="28" t="s">
        <v>39</v>
      </c>
      <c r="K326" s="29" t="s">
        <v>48</v>
      </c>
      <c r="L326" s="30">
        <v>43465</v>
      </c>
      <c r="M326" s="31">
        <v>3323.5</v>
      </c>
    </row>
    <row r="327" spans="1:13" x14ac:dyDescent="0.25">
      <c r="C327" s="27" t="s">
        <v>413</v>
      </c>
      <c r="D327" s="28" t="s">
        <v>177</v>
      </c>
      <c r="E327" s="48" t="s">
        <v>414</v>
      </c>
      <c r="F327" s="49" t="s">
        <v>415</v>
      </c>
      <c r="G327" s="49" t="s">
        <v>408</v>
      </c>
      <c r="H327" s="28" t="s">
        <v>84</v>
      </c>
      <c r="I327" s="29" t="s">
        <v>47</v>
      </c>
      <c r="J327" s="28" t="s">
        <v>39</v>
      </c>
      <c r="K327" s="29" t="s">
        <v>48</v>
      </c>
      <c r="L327" s="30">
        <v>43555</v>
      </c>
      <c r="M327" s="31">
        <v>4079</v>
      </c>
    </row>
    <row r="328" spans="1:13" x14ac:dyDescent="0.25">
      <c r="C328" s="27" t="s">
        <v>406</v>
      </c>
      <c r="D328" s="28" t="s">
        <v>65</v>
      </c>
      <c r="E328" s="48" t="s">
        <v>407</v>
      </c>
      <c r="F328" s="49" t="s">
        <v>408</v>
      </c>
      <c r="G328" s="49" t="s">
        <v>408</v>
      </c>
      <c r="H328" s="28" t="s">
        <v>84</v>
      </c>
      <c r="I328" s="29" t="s">
        <v>47</v>
      </c>
      <c r="J328" s="28" t="s">
        <v>39</v>
      </c>
      <c r="K328" s="29" t="s">
        <v>48</v>
      </c>
      <c r="L328" s="30">
        <v>43555</v>
      </c>
      <c r="M328" s="31">
        <v>33280</v>
      </c>
    </row>
    <row r="329" spans="1:13" x14ac:dyDescent="0.25">
      <c r="C329" s="27" t="s">
        <v>411</v>
      </c>
      <c r="D329" s="28" t="s">
        <v>89</v>
      </c>
      <c r="E329" s="48" t="s">
        <v>412</v>
      </c>
      <c r="F329" s="49" t="s">
        <v>408</v>
      </c>
      <c r="G329" s="49" t="s">
        <v>408</v>
      </c>
      <c r="H329" s="28" t="s">
        <v>84</v>
      </c>
      <c r="I329" s="29" t="s">
        <v>47</v>
      </c>
      <c r="J329" s="28" t="s">
        <v>39</v>
      </c>
      <c r="K329" s="29" t="s">
        <v>48</v>
      </c>
      <c r="L329" s="30">
        <v>43555</v>
      </c>
      <c r="M329" s="31">
        <v>429</v>
      </c>
    </row>
    <row r="330" spans="1:13" ht="30" x14ac:dyDescent="0.25">
      <c r="C330" s="27">
        <v>16142</v>
      </c>
      <c r="D330" s="28" t="s">
        <v>65</v>
      </c>
      <c r="E330" s="28" t="s">
        <v>416</v>
      </c>
      <c r="F330" s="29" t="s">
        <v>408</v>
      </c>
      <c r="G330" s="29" t="s">
        <v>408</v>
      </c>
      <c r="H330" s="28" t="s">
        <v>261</v>
      </c>
      <c r="I330" s="29" t="s">
        <v>262</v>
      </c>
      <c r="J330" s="28" t="s">
        <v>39</v>
      </c>
      <c r="K330" s="29" t="s">
        <v>48</v>
      </c>
      <c r="L330" s="30">
        <v>43585</v>
      </c>
      <c r="M330" s="31">
        <v>260000</v>
      </c>
    </row>
    <row r="331" spans="1:13" ht="45" x14ac:dyDescent="0.25">
      <c r="C331" s="27">
        <v>19183</v>
      </c>
      <c r="D331" s="28" t="s">
        <v>65</v>
      </c>
      <c r="E331" s="28" t="s">
        <v>417</v>
      </c>
      <c r="F331" s="29" t="s">
        <v>408</v>
      </c>
      <c r="G331" s="29" t="s">
        <v>408</v>
      </c>
      <c r="H331" s="28" t="s">
        <v>136</v>
      </c>
      <c r="I331" s="29" t="s">
        <v>60</v>
      </c>
      <c r="J331" s="28" t="s">
        <v>144</v>
      </c>
      <c r="K331" s="29" t="s">
        <v>40</v>
      </c>
      <c r="L331" s="30">
        <v>43606</v>
      </c>
      <c r="M331" s="31">
        <v>648756</v>
      </c>
    </row>
    <row r="332" spans="1:13" x14ac:dyDescent="0.25">
      <c r="C332" s="27" t="s">
        <v>413</v>
      </c>
      <c r="D332" s="28" t="s">
        <v>177</v>
      </c>
      <c r="E332" s="28" t="s">
        <v>414</v>
      </c>
      <c r="F332" s="29" t="s">
        <v>415</v>
      </c>
      <c r="G332" s="29" t="s">
        <v>408</v>
      </c>
      <c r="H332" s="28" t="s">
        <v>91</v>
      </c>
      <c r="I332" s="29" t="s">
        <v>47</v>
      </c>
      <c r="J332" s="28" t="s">
        <v>39</v>
      </c>
      <c r="K332" s="29" t="s">
        <v>48</v>
      </c>
      <c r="L332" s="30">
        <v>43646</v>
      </c>
      <c r="M332" s="31">
        <v>30</v>
      </c>
    </row>
    <row r="333" spans="1:13" x14ac:dyDescent="0.25">
      <c r="C333" s="27" t="s">
        <v>406</v>
      </c>
      <c r="D333" s="28" t="s">
        <v>65</v>
      </c>
      <c r="E333" s="28" t="s">
        <v>407</v>
      </c>
      <c r="F333" s="29" t="s">
        <v>408</v>
      </c>
      <c r="G333" s="29" t="s">
        <v>408</v>
      </c>
      <c r="H333" s="28" t="s">
        <v>91</v>
      </c>
      <c r="I333" s="29" t="s">
        <v>47</v>
      </c>
      <c r="J333" s="28" t="s">
        <v>39</v>
      </c>
      <c r="K333" s="29" t="s">
        <v>48</v>
      </c>
      <c r="L333" s="30">
        <v>43646</v>
      </c>
      <c r="M333" s="31">
        <v>4035</v>
      </c>
    </row>
    <row r="334" spans="1:13" x14ac:dyDescent="0.25">
      <c r="A334" s="26"/>
      <c r="B334" s="26"/>
      <c r="C334" s="34"/>
      <c r="D334" s="50"/>
      <c r="E334" s="35"/>
      <c r="F334" s="37"/>
      <c r="G334" s="37"/>
      <c r="H334" s="36"/>
      <c r="I334" s="37"/>
      <c r="J334" s="32"/>
      <c r="K334" s="37"/>
      <c r="L334" s="33"/>
      <c r="M334" s="51"/>
    </row>
    <row r="335" spans="1:13" ht="21" x14ac:dyDescent="0.25">
      <c r="A335" s="52"/>
      <c r="B335" s="39" t="s">
        <v>418</v>
      </c>
      <c r="C335" s="40"/>
      <c r="D335" s="41"/>
      <c r="E335" s="42"/>
      <c r="F335" s="43"/>
      <c r="G335" s="44"/>
      <c r="H335" s="44" t="s">
        <v>2</v>
      </c>
      <c r="I335" s="45">
        <f>COUNT(M337:M343)</f>
        <v>6</v>
      </c>
      <c r="J335" s="46"/>
      <c r="K335" s="46"/>
      <c r="L335" s="45" t="s">
        <v>3</v>
      </c>
      <c r="M335" s="47">
        <f>SUM(M337:M343)</f>
        <v>974821.08000000007</v>
      </c>
    </row>
    <row r="336" spans="1:13" ht="37.5" x14ac:dyDescent="0.25">
      <c r="A336" s="21"/>
      <c r="B336" s="21"/>
      <c r="C336" s="22" t="s">
        <v>5</v>
      </c>
      <c r="D336" s="23" t="s">
        <v>6</v>
      </c>
      <c r="E336" s="24" t="s">
        <v>7</v>
      </c>
      <c r="F336" s="24" t="s">
        <v>8</v>
      </c>
      <c r="G336" s="24" t="s">
        <v>9</v>
      </c>
      <c r="H336" s="24" t="s">
        <v>10</v>
      </c>
      <c r="I336" s="24" t="s">
        <v>11</v>
      </c>
      <c r="J336" s="24" t="s">
        <v>12</v>
      </c>
      <c r="K336" s="24" t="s">
        <v>13</v>
      </c>
      <c r="L336" s="25" t="s">
        <v>14</v>
      </c>
      <c r="M336" s="25" t="s">
        <v>3</v>
      </c>
    </row>
    <row r="337" spans="1:13" ht="30" x14ac:dyDescent="0.25">
      <c r="C337" s="27">
        <v>16186</v>
      </c>
      <c r="D337" s="28" t="s">
        <v>28</v>
      </c>
      <c r="E337" s="28" t="s">
        <v>226</v>
      </c>
      <c r="F337" s="29" t="s">
        <v>419</v>
      </c>
      <c r="G337" s="29" t="s">
        <v>408</v>
      </c>
      <c r="H337" s="28" t="s">
        <v>228</v>
      </c>
      <c r="I337" s="29" t="s">
        <v>60</v>
      </c>
      <c r="J337" s="28" t="s">
        <v>229</v>
      </c>
      <c r="K337" s="29" t="s">
        <v>61</v>
      </c>
      <c r="L337" s="30">
        <v>43318</v>
      </c>
      <c r="M337" s="31">
        <v>25109</v>
      </c>
    </row>
    <row r="338" spans="1:13" ht="30" x14ac:dyDescent="0.25">
      <c r="C338" s="27">
        <v>19036</v>
      </c>
      <c r="D338" s="28" t="s">
        <v>28</v>
      </c>
      <c r="E338" s="28" t="s">
        <v>420</v>
      </c>
      <c r="F338" s="29" t="s">
        <v>419</v>
      </c>
      <c r="G338" s="29" t="s">
        <v>408</v>
      </c>
      <c r="H338" s="28" t="s">
        <v>228</v>
      </c>
      <c r="I338" s="29" t="s">
        <v>60</v>
      </c>
      <c r="J338" s="28" t="s">
        <v>229</v>
      </c>
      <c r="K338" s="29" t="s">
        <v>48</v>
      </c>
      <c r="L338" s="30">
        <v>43368</v>
      </c>
      <c r="M338" s="31">
        <v>10000</v>
      </c>
    </row>
    <row r="339" spans="1:13" x14ac:dyDescent="0.25">
      <c r="C339" s="27">
        <v>19143</v>
      </c>
      <c r="D339" s="28" t="s">
        <v>28</v>
      </c>
      <c r="E339" s="28" t="s">
        <v>421</v>
      </c>
      <c r="F339" s="29" t="s">
        <v>419</v>
      </c>
      <c r="G339" s="29" t="s">
        <v>408</v>
      </c>
      <c r="H339" s="28" t="s">
        <v>422</v>
      </c>
      <c r="I339" s="29" t="s">
        <v>38</v>
      </c>
      <c r="J339" s="28" t="s">
        <v>39</v>
      </c>
      <c r="K339" s="29" t="s">
        <v>48</v>
      </c>
      <c r="L339" s="30">
        <v>43531</v>
      </c>
      <c r="M339" s="31">
        <v>873445</v>
      </c>
    </row>
    <row r="340" spans="1:13" x14ac:dyDescent="0.25">
      <c r="C340" s="27" t="s">
        <v>423</v>
      </c>
      <c r="D340" s="28" t="s">
        <v>28</v>
      </c>
      <c r="E340" s="75" t="s">
        <v>424</v>
      </c>
      <c r="F340" s="76" t="s">
        <v>419</v>
      </c>
      <c r="G340" s="76" t="s">
        <v>408</v>
      </c>
      <c r="H340" s="28" t="s">
        <v>84</v>
      </c>
      <c r="I340" s="29" t="s">
        <v>47</v>
      </c>
      <c r="J340" s="28" t="s">
        <v>39</v>
      </c>
      <c r="K340" s="29" t="s">
        <v>48</v>
      </c>
      <c r="L340" s="30">
        <v>43555</v>
      </c>
      <c r="M340" s="31">
        <v>6424.16</v>
      </c>
    </row>
    <row r="341" spans="1:13" ht="30" x14ac:dyDescent="0.25">
      <c r="C341" s="27">
        <v>19172</v>
      </c>
      <c r="D341" s="28" t="s">
        <v>28</v>
      </c>
      <c r="E341" s="28" t="s">
        <v>264</v>
      </c>
      <c r="F341" s="29" t="s">
        <v>419</v>
      </c>
      <c r="G341" s="29" t="s">
        <v>408</v>
      </c>
      <c r="H341" s="28" t="s">
        <v>229</v>
      </c>
      <c r="I341" s="29" t="s">
        <v>38</v>
      </c>
      <c r="J341" s="28" t="s">
        <v>39</v>
      </c>
      <c r="K341" s="29" t="s">
        <v>48</v>
      </c>
      <c r="L341" s="30">
        <v>43601</v>
      </c>
      <c r="M341" s="31">
        <v>63055</v>
      </c>
    </row>
    <row r="342" spans="1:13" x14ac:dyDescent="0.25">
      <c r="C342" s="27" t="s">
        <v>423</v>
      </c>
      <c r="D342" s="28" t="s">
        <v>28</v>
      </c>
      <c r="E342" s="28" t="s">
        <v>424</v>
      </c>
      <c r="F342" s="29" t="s">
        <v>419</v>
      </c>
      <c r="G342" s="29" t="s">
        <v>408</v>
      </c>
      <c r="H342" s="28" t="s">
        <v>91</v>
      </c>
      <c r="I342" s="29" t="s">
        <v>47</v>
      </c>
      <c r="J342" s="28" t="s">
        <v>39</v>
      </c>
      <c r="K342" s="29" t="s">
        <v>48</v>
      </c>
      <c r="L342" s="30">
        <v>43646</v>
      </c>
      <c r="M342" s="31">
        <v>-3212.08</v>
      </c>
    </row>
    <row r="343" spans="1:13" x14ac:dyDescent="0.25">
      <c r="A343" s="26"/>
      <c r="B343" s="26"/>
      <c r="C343" s="34"/>
      <c r="D343" s="50"/>
      <c r="E343" s="35"/>
      <c r="F343" s="37"/>
      <c r="G343" s="37"/>
      <c r="H343" s="36"/>
      <c r="I343" s="37"/>
      <c r="J343" s="32"/>
      <c r="K343" s="37"/>
      <c r="L343" s="33"/>
      <c r="M343" s="51"/>
    </row>
    <row r="344" spans="1:13" ht="21" x14ac:dyDescent="0.25">
      <c r="A344" s="52"/>
      <c r="B344" s="39" t="s">
        <v>425</v>
      </c>
      <c r="C344" s="40"/>
      <c r="D344" s="41"/>
      <c r="E344" s="42"/>
      <c r="F344" s="43"/>
      <c r="G344" s="44"/>
      <c r="H344" s="44" t="s">
        <v>2</v>
      </c>
      <c r="I344" s="45">
        <f>COUNT(M346:M356)</f>
        <v>10</v>
      </c>
      <c r="J344" s="46"/>
      <c r="K344" s="46"/>
      <c r="L344" s="45" t="s">
        <v>3</v>
      </c>
      <c r="M344" s="47">
        <f>SUM(M346:M356)</f>
        <v>352116</v>
      </c>
    </row>
    <row r="345" spans="1:13" ht="37.5" x14ac:dyDescent="0.25">
      <c r="A345" s="21"/>
      <c r="B345" s="21"/>
      <c r="C345" s="22" t="s">
        <v>5</v>
      </c>
      <c r="D345" s="23" t="s">
        <v>6</v>
      </c>
      <c r="E345" s="24" t="s">
        <v>7</v>
      </c>
      <c r="F345" s="24" t="s">
        <v>8</v>
      </c>
      <c r="G345" s="24" t="s">
        <v>9</v>
      </c>
      <c r="H345" s="24" t="s">
        <v>10</v>
      </c>
      <c r="I345" s="24" t="s">
        <v>11</v>
      </c>
      <c r="J345" s="24" t="s">
        <v>12</v>
      </c>
      <c r="K345" s="24" t="s">
        <v>13</v>
      </c>
      <c r="L345" s="25" t="s">
        <v>14</v>
      </c>
      <c r="M345" s="25" t="s">
        <v>3</v>
      </c>
    </row>
    <row r="346" spans="1:13" x14ac:dyDescent="0.25">
      <c r="C346" s="27" t="s">
        <v>426</v>
      </c>
      <c r="D346" s="28" t="s">
        <v>26</v>
      </c>
      <c r="E346" s="28" t="s">
        <v>427</v>
      </c>
      <c r="F346" s="29" t="s">
        <v>428</v>
      </c>
      <c r="G346" s="29" t="s">
        <v>408</v>
      </c>
      <c r="H346" s="28" t="s">
        <v>429</v>
      </c>
      <c r="I346" s="29" t="s">
        <v>47</v>
      </c>
      <c r="J346" s="28" t="s">
        <v>39</v>
      </c>
      <c r="K346" s="29" t="s">
        <v>48</v>
      </c>
      <c r="L346" s="77">
        <v>43307</v>
      </c>
      <c r="M346" s="78">
        <v>50500</v>
      </c>
    </row>
    <row r="347" spans="1:13" x14ac:dyDescent="0.25">
      <c r="C347" s="27" t="s">
        <v>430</v>
      </c>
      <c r="D347" s="28" t="s">
        <v>26</v>
      </c>
      <c r="E347" s="28" t="s">
        <v>431</v>
      </c>
      <c r="F347" s="29" t="s">
        <v>428</v>
      </c>
      <c r="G347" s="29" t="s">
        <v>408</v>
      </c>
      <c r="H347" s="28" t="s">
        <v>46</v>
      </c>
      <c r="I347" s="29" t="s">
        <v>47</v>
      </c>
      <c r="J347" s="28" t="s">
        <v>39</v>
      </c>
      <c r="K347" s="29" t="s">
        <v>48</v>
      </c>
      <c r="L347" s="30">
        <v>43373</v>
      </c>
      <c r="M347" s="31">
        <v>21550</v>
      </c>
    </row>
    <row r="348" spans="1:13" x14ac:dyDescent="0.25">
      <c r="C348" s="27" t="s">
        <v>430</v>
      </c>
      <c r="D348" s="28" t="s">
        <v>26</v>
      </c>
      <c r="E348" s="28" t="s">
        <v>431</v>
      </c>
      <c r="F348" s="29" t="s">
        <v>428</v>
      </c>
      <c r="G348" s="29" t="s">
        <v>408</v>
      </c>
      <c r="H348" s="28" t="s">
        <v>76</v>
      </c>
      <c r="I348" s="29" t="s">
        <v>47</v>
      </c>
      <c r="J348" s="28" t="s">
        <v>39</v>
      </c>
      <c r="K348" s="29" t="s">
        <v>48</v>
      </c>
      <c r="L348" s="30">
        <v>43465</v>
      </c>
      <c r="M348" s="31">
        <v>68003.12999999999</v>
      </c>
    </row>
    <row r="349" spans="1:13" ht="60" x14ac:dyDescent="0.25">
      <c r="C349" s="27">
        <v>19101</v>
      </c>
      <c r="D349" s="28" t="s">
        <v>170</v>
      </c>
      <c r="E349" s="28" t="s">
        <v>432</v>
      </c>
      <c r="F349" s="29" t="s">
        <v>428</v>
      </c>
      <c r="G349" s="29" t="s">
        <v>408</v>
      </c>
      <c r="H349" s="28" t="s">
        <v>257</v>
      </c>
      <c r="I349" s="29" t="s">
        <v>60</v>
      </c>
      <c r="J349" s="28" t="s">
        <v>433</v>
      </c>
      <c r="K349" s="29" t="s">
        <v>48</v>
      </c>
      <c r="L349" s="30">
        <v>43451</v>
      </c>
      <c r="M349" s="31">
        <v>84750</v>
      </c>
    </row>
    <row r="350" spans="1:13" x14ac:dyDescent="0.25">
      <c r="C350" s="27" t="s">
        <v>430</v>
      </c>
      <c r="D350" s="28" t="s">
        <v>26</v>
      </c>
      <c r="E350" s="48" t="s">
        <v>431</v>
      </c>
      <c r="F350" s="49" t="s">
        <v>428</v>
      </c>
      <c r="G350" s="49" t="s">
        <v>408</v>
      </c>
      <c r="H350" s="28" t="s">
        <v>84</v>
      </c>
      <c r="I350" s="29" t="s">
        <v>47</v>
      </c>
      <c r="J350" s="28" t="s">
        <v>39</v>
      </c>
      <c r="K350" s="29" t="s">
        <v>48</v>
      </c>
      <c r="L350" s="30">
        <v>43555</v>
      </c>
      <c r="M350" s="31">
        <v>-4399.6499999999942</v>
      </c>
    </row>
    <row r="351" spans="1:13" x14ac:dyDescent="0.25">
      <c r="C351" s="27" t="s">
        <v>434</v>
      </c>
      <c r="D351" s="28" t="s">
        <v>26</v>
      </c>
      <c r="E351" s="48" t="s">
        <v>431</v>
      </c>
      <c r="F351" s="49" t="s">
        <v>428</v>
      </c>
      <c r="G351" s="49" t="s">
        <v>408</v>
      </c>
      <c r="H351" s="28" t="s">
        <v>84</v>
      </c>
      <c r="I351" s="29" t="s">
        <v>47</v>
      </c>
      <c r="J351" s="28" t="s">
        <v>39</v>
      </c>
      <c r="K351" s="29" t="s">
        <v>48</v>
      </c>
      <c r="L351" s="30">
        <v>43555</v>
      </c>
      <c r="M351" s="31">
        <v>39244.380000000005</v>
      </c>
    </row>
    <row r="352" spans="1:13" ht="30" x14ac:dyDescent="0.25">
      <c r="C352" s="27">
        <v>19149</v>
      </c>
      <c r="D352" s="28" t="s">
        <v>170</v>
      </c>
      <c r="E352" s="28" t="s">
        <v>435</v>
      </c>
      <c r="F352" s="29" t="s">
        <v>428</v>
      </c>
      <c r="G352" s="29" t="s">
        <v>408</v>
      </c>
      <c r="H352" s="28" t="s">
        <v>229</v>
      </c>
      <c r="I352" s="29" t="s">
        <v>38</v>
      </c>
      <c r="J352" s="28" t="s">
        <v>433</v>
      </c>
      <c r="K352" s="29" t="s">
        <v>48</v>
      </c>
      <c r="L352" s="30">
        <v>43543</v>
      </c>
      <c r="M352" s="31">
        <v>43091</v>
      </c>
    </row>
    <row r="353" spans="1:13" ht="30" x14ac:dyDescent="0.25">
      <c r="C353" s="27">
        <v>19150</v>
      </c>
      <c r="D353" s="28" t="s">
        <v>170</v>
      </c>
      <c r="E353" s="28" t="s">
        <v>436</v>
      </c>
      <c r="F353" s="29" t="s">
        <v>428</v>
      </c>
      <c r="G353" s="29" t="s">
        <v>408</v>
      </c>
      <c r="H353" s="28" t="s">
        <v>257</v>
      </c>
      <c r="I353" s="29" t="s">
        <v>60</v>
      </c>
      <c r="J353" s="28" t="s">
        <v>433</v>
      </c>
      <c r="K353" s="29" t="s">
        <v>48</v>
      </c>
      <c r="L353" s="30">
        <v>43545</v>
      </c>
      <c r="M353" s="31">
        <v>5000</v>
      </c>
    </row>
    <row r="354" spans="1:13" x14ac:dyDescent="0.25">
      <c r="C354" s="27" t="s">
        <v>430</v>
      </c>
      <c r="D354" s="28" t="s">
        <v>26</v>
      </c>
      <c r="E354" s="28" t="s">
        <v>431</v>
      </c>
      <c r="F354" s="29" t="s">
        <v>428</v>
      </c>
      <c r="G354" s="29" t="s">
        <v>408</v>
      </c>
      <c r="H354" s="28" t="s">
        <v>91</v>
      </c>
      <c r="I354" s="29" t="s">
        <v>47</v>
      </c>
      <c r="J354" s="28" t="s">
        <v>39</v>
      </c>
      <c r="K354" s="29" t="s">
        <v>48</v>
      </c>
      <c r="L354" s="30">
        <v>43646</v>
      </c>
      <c r="M354" s="31">
        <v>11261.33</v>
      </c>
    </row>
    <row r="355" spans="1:13" x14ac:dyDescent="0.25">
      <c r="C355" s="27" t="s">
        <v>434</v>
      </c>
      <c r="D355" s="28" t="s">
        <v>26</v>
      </c>
      <c r="E355" s="28" t="s">
        <v>431</v>
      </c>
      <c r="F355" s="29" t="s">
        <v>428</v>
      </c>
      <c r="G355" s="29" t="s">
        <v>408</v>
      </c>
      <c r="H355" s="28" t="s">
        <v>91</v>
      </c>
      <c r="I355" s="29" t="s">
        <v>47</v>
      </c>
      <c r="J355" s="28" t="s">
        <v>39</v>
      </c>
      <c r="K355" s="29" t="s">
        <v>48</v>
      </c>
      <c r="L355" s="30">
        <v>43646</v>
      </c>
      <c r="M355" s="31">
        <v>33115.81</v>
      </c>
    </row>
    <row r="356" spans="1:13" x14ac:dyDescent="0.25">
      <c r="A356" s="26"/>
      <c r="B356" s="26"/>
      <c r="C356" s="34"/>
      <c r="D356" s="50"/>
      <c r="E356" s="35"/>
      <c r="F356" s="37"/>
      <c r="G356" s="37"/>
      <c r="H356" s="36"/>
      <c r="I356" s="37"/>
      <c r="J356" s="32"/>
      <c r="K356" s="37"/>
      <c r="L356" s="33"/>
      <c r="M356" s="51"/>
    </row>
    <row r="357" spans="1:13" ht="21" x14ac:dyDescent="0.25">
      <c r="A357" s="11" t="s">
        <v>437</v>
      </c>
      <c r="B357" s="11"/>
      <c r="C357" s="12"/>
      <c r="D357" s="13"/>
      <c r="E357" s="14"/>
      <c r="F357" s="15"/>
      <c r="G357" s="16"/>
      <c r="H357" s="17" t="s">
        <v>2</v>
      </c>
      <c r="I357" s="18">
        <f>I358+I396+I406+I419+I426+I442</f>
        <v>76</v>
      </c>
      <c r="J357" s="18"/>
      <c r="K357" s="18"/>
      <c r="L357" s="17" t="s">
        <v>3</v>
      </c>
      <c r="M357" s="19">
        <f>M358+M396+M406+M419+M426+M442</f>
        <v>17227507.860000003</v>
      </c>
    </row>
    <row r="358" spans="1:13" ht="21" x14ac:dyDescent="0.25">
      <c r="B358" s="39" t="s">
        <v>437</v>
      </c>
      <c r="C358" s="40"/>
      <c r="D358" s="41"/>
      <c r="E358" s="42"/>
      <c r="F358" s="43"/>
      <c r="G358" s="44"/>
      <c r="H358" s="44" t="s">
        <v>2</v>
      </c>
      <c r="I358" s="45">
        <f>COUNT(M360:M395)</f>
        <v>35</v>
      </c>
      <c r="J358" s="46"/>
      <c r="K358" s="46"/>
      <c r="L358" s="45" t="s">
        <v>3</v>
      </c>
      <c r="M358" s="47">
        <f>SUM(M360:M395)</f>
        <v>4503237.2700000005</v>
      </c>
    </row>
    <row r="359" spans="1:13" ht="37.5" x14ac:dyDescent="0.25">
      <c r="A359" s="21"/>
      <c r="B359" s="21"/>
      <c r="C359" s="22" t="s">
        <v>5</v>
      </c>
      <c r="D359" s="23" t="s">
        <v>6</v>
      </c>
      <c r="E359" s="24" t="s">
        <v>7</v>
      </c>
      <c r="F359" s="24" t="s">
        <v>8</v>
      </c>
      <c r="G359" s="24" t="s">
        <v>9</v>
      </c>
      <c r="H359" s="24" t="s">
        <v>10</v>
      </c>
      <c r="I359" s="24" t="s">
        <v>11</v>
      </c>
      <c r="J359" s="24" t="s">
        <v>12</v>
      </c>
      <c r="K359" s="24" t="s">
        <v>13</v>
      </c>
      <c r="L359" s="25" t="s">
        <v>14</v>
      </c>
      <c r="M359" s="25" t="s">
        <v>3</v>
      </c>
    </row>
    <row r="360" spans="1:13" ht="30" x14ac:dyDescent="0.25">
      <c r="C360" s="27">
        <v>19048</v>
      </c>
      <c r="D360" s="28" t="s">
        <v>152</v>
      </c>
      <c r="E360" s="28" t="s">
        <v>438</v>
      </c>
      <c r="F360" s="29" t="s">
        <v>439</v>
      </c>
      <c r="G360" s="29" t="s">
        <v>440</v>
      </c>
      <c r="H360" s="28" t="s">
        <v>441</v>
      </c>
      <c r="I360" s="29" t="s">
        <v>175</v>
      </c>
      <c r="J360" s="28" t="s">
        <v>39</v>
      </c>
      <c r="K360" s="29" t="s">
        <v>40</v>
      </c>
      <c r="L360" s="30">
        <v>43348</v>
      </c>
      <c r="M360" s="31">
        <v>351008</v>
      </c>
    </row>
    <row r="361" spans="1:13" x14ac:dyDescent="0.25">
      <c r="C361" s="27" t="s">
        <v>442</v>
      </c>
      <c r="D361" s="28" t="s">
        <v>152</v>
      </c>
      <c r="E361" s="28" t="s">
        <v>443</v>
      </c>
      <c r="F361" s="29" t="s">
        <v>439</v>
      </c>
      <c r="G361" s="29" t="s">
        <v>440</v>
      </c>
      <c r="H361" s="28" t="s">
        <v>46</v>
      </c>
      <c r="I361" s="29" t="s">
        <v>47</v>
      </c>
      <c r="J361" s="28" t="s">
        <v>39</v>
      </c>
      <c r="K361" s="29" t="s">
        <v>48</v>
      </c>
      <c r="L361" s="30">
        <v>43373</v>
      </c>
      <c r="M361" s="31">
        <v>184456</v>
      </c>
    </row>
    <row r="362" spans="1:13" x14ac:dyDescent="0.25">
      <c r="C362" s="27" t="s">
        <v>444</v>
      </c>
      <c r="D362" s="28" t="s">
        <v>152</v>
      </c>
      <c r="E362" s="28" t="s">
        <v>445</v>
      </c>
      <c r="F362" s="29" t="s">
        <v>439</v>
      </c>
      <c r="G362" s="29" t="s">
        <v>440</v>
      </c>
      <c r="H362" s="28" t="s">
        <v>46</v>
      </c>
      <c r="I362" s="29" t="s">
        <v>47</v>
      </c>
      <c r="J362" s="28" t="s">
        <v>39</v>
      </c>
      <c r="K362" s="29" t="s">
        <v>48</v>
      </c>
      <c r="L362" s="30">
        <v>43373</v>
      </c>
      <c r="M362" s="31">
        <v>21300</v>
      </c>
    </row>
    <row r="363" spans="1:13" x14ac:dyDescent="0.25">
      <c r="C363" s="27" t="s">
        <v>446</v>
      </c>
      <c r="D363" s="28" t="s">
        <v>152</v>
      </c>
      <c r="E363" s="28" t="s">
        <v>447</v>
      </c>
      <c r="F363" s="29" t="s">
        <v>439</v>
      </c>
      <c r="G363" s="29" t="s">
        <v>440</v>
      </c>
      <c r="H363" s="28" t="s">
        <v>46</v>
      </c>
      <c r="I363" s="29" t="s">
        <v>47</v>
      </c>
      <c r="J363" s="28" t="s">
        <v>39</v>
      </c>
      <c r="K363" s="29" t="s">
        <v>48</v>
      </c>
      <c r="L363" s="30">
        <v>43373</v>
      </c>
      <c r="M363" s="31">
        <v>25225</v>
      </c>
    </row>
    <row r="364" spans="1:13" x14ac:dyDescent="0.25">
      <c r="C364" s="27" t="s">
        <v>448</v>
      </c>
      <c r="D364" s="28" t="s">
        <v>152</v>
      </c>
      <c r="E364" s="28" t="s">
        <v>449</v>
      </c>
      <c r="F364" s="29" t="s">
        <v>439</v>
      </c>
      <c r="G364" s="29" t="s">
        <v>440</v>
      </c>
      <c r="H364" s="28" t="s">
        <v>46</v>
      </c>
      <c r="I364" s="29" t="s">
        <v>47</v>
      </c>
      <c r="J364" s="28" t="s">
        <v>39</v>
      </c>
      <c r="K364" s="29" t="s">
        <v>48</v>
      </c>
      <c r="L364" s="30">
        <v>43373</v>
      </c>
      <c r="M364" s="31">
        <v>141562.5</v>
      </c>
    </row>
    <row r="365" spans="1:13" x14ac:dyDescent="0.25">
      <c r="C365" s="27" t="s">
        <v>450</v>
      </c>
      <c r="D365" s="28" t="s">
        <v>23</v>
      </c>
      <c r="E365" s="28" t="s">
        <v>451</v>
      </c>
      <c r="F365" s="29" t="s">
        <v>452</v>
      </c>
      <c r="G365" s="29" t="s">
        <v>440</v>
      </c>
      <c r="H365" s="28" t="s">
        <v>46</v>
      </c>
      <c r="I365" s="29" t="s">
        <v>47</v>
      </c>
      <c r="J365" s="28" t="s">
        <v>39</v>
      </c>
      <c r="K365" s="29" t="s">
        <v>48</v>
      </c>
      <c r="L365" s="30">
        <v>43373</v>
      </c>
      <c r="M365" s="31">
        <v>1412.5</v>
      </c>
    </row>
    <row r="366" spans="1:13" x14ac:dyDescent="0.25">
      <c r="C366" s="27" t="s">
        <v>453</v>
      </c>
      <c r="D366" s="28" t="s">
        <v>49</v>
      </c>
      <c r="E366" s="28" t="s">
        <v>454</v>
      </c>
      <c r="F366" s="29" t="s">
        <v>455</v>
      </c>
      <c r="G366" s="29" t="s">
        <v>440</v>
      </c>
      <c r="H366" s="28" t="s">
        <v>46</v>
      </c>
      <c r="I366" s="29" t="s">
        <v>47</v>
      </c>
      <c r="J366" s="28" t="s">
        <v>39</v>
      </c>
      <c r="K366" s="29" t="s">
        <v>48</v>
      </c>
      <c r="L366" s="30">
        <v>43373</v>
      </c>
      <c r="M366" s="31">
        <v>58717.279999999999</v>
      </c>
    </row>
    <row r="367" spans="1:13" ht="30" x14ac:dyDescent="0.25">
      <c r="C367" s="27">
        <v>19109</v>
      </c>
      <c r="D367" s="28" t="s">
        <v>128</v>
      </c>
      <c r="E367" s="28" t="s">
        <v>456</v>
      </c>
      <c r="F367" s="29" t="s">
        <v>457</v>
      </c>
      <c r="G367" s="29" t="s">
        <v>440</v>
      </c>
      <c r="H367" s="28" t="s">
        <v>458</v>
      </c>
      <c r="I367" s="29" t="s">
        <v>262</v>
      </c>
      <c r="J367" s="28" t="s">
        <v>39</v>
      </c>
      <c r="K367" s="29" t="s">
        <v>48</v>
      </c>
      <c r="L367" s="30">
        <v>43445</v>
      </c>
      <c r="M367" s="31">
        <v>404704</v>
      </c>
    </row>
    <row r="368" spans="1:13" ht="30" x14ac:dyDescent="0.25">
      <c r="C368" s="27">
        <v>19110</v>
      </c>
      <c r="D368" s="28" t="s">
        <v>128</v>
      </c>
      <c r="E368" s="28" t="s">
        <v>459</v>
      </c>
      <c r="F368" s="29" t="s">
        <v>457</v>
      </c>
      <c r="G368" s="29" t="s">
        <v>440</v>
      </c>
      <c r="H368" s="28" t="s">
        <v>458</v>
      </c>
      <c r="I368" s="29" t="s">
        <v>262</v>
      </c>
      <c r="J368" s="28" t="s">
        <v>39</v>
      </c>
      <c r="K368" s="29" t="s">
        <v>48</v>
      </c>
      <c r="L368" s="30">
        <v>43445</v>
      </c>
      <c r="M368" s="31">
        <v>59699</v>
      </c>
    </row>
    <row r="369" spans="3:13" ht="30" x14ac:dyDescent="0.25">
      <c r="C369" s="27">
        <v>19107</v>
      </c>
      <c r="D369" s="28" t="s">
        <v>180</v>
      </c>
      <c r="E369" s="28" t="s">
        <v>460</v>
      </c>
      <c r="F369" s="29" t="s">
        <v>457</v>
      </c>
      <c r="G369" s="29" t="s">
        <v>440</v>
      </c>
      <c r="H369" s="28" t="s">
        <v>461</v>
      </c>
      <c r="I369" s="29" t="s">
        <v>38</v>
      </c>
      <c r="J369" s="28" t="s">
        <v>462</v>
      </c>
      <c r="K369" s="29" t="s">
        <v>48</v>
      </c>
      <c r="L369" s="30">
        <v>43448</v>
      </c>
      <c r="M369" s="31">
        <v>14088</v>
      </c>
    </row>
    <row r="370" spans="3:13" ht="30" x14ac:dyDescent="0.25">
      <c r="C370" s="27">
        <v>19108</v>
      </c>
      <c r="D370" s="28" t="s">
        <v>180</v>
      </c>
      <c r="E370" s="28" t="s">
        <v>463</v>
      </c>
      <c r="F370" s="29" t="s">
        <v>457</v>
      </c>
      <c r="G370" s="29" t="s">
        <v>440</v>
      </c>
      <c r="H370" s="28" t="s">
        <v>461</v>
      </c>
      <c r="I370" s="29" t="s">
        <v>38</v>
      </c>
      <c r="J370" s="28" t="s">
        <v>462</v>
      </c>
      <c r="K370" s="29" t="s">
        <v>48</v>
      </c>
      <c r="L370" s="30">
        <v>43448</v>
      </c>
      <c r="M370" s="31">
        <v>92094</v>
      </c>
    </row>
    <row r="371" spans="3:13" ht="30" x14ac:dyDescent="0.25">
      <c r="C371" s="27">
        <v>19109</v>
      </c>
      <c r="D371" s="28" t="s">
        <v>180</v>
      </c>
      <c r="E371" s="28" t="s">
        <v>456</v>
      </c>
      <c r="F371" s="29" t="s">
        <v>457</v>
      </c>
      <c r="G371" s="29" t="s">
        <v>440</v>
      </c>
      <c r="H371" s="28" t="s">
        <v>458</v>
      </c>
      <c r="I371" s="29" t="s">
        <v>262</v>
      </c>
      <c r="J371" s="28" t="s">
        <v>39</v>
      </c>
      <c r="K371" s="29" t="s">
        <v>48</v>
      </c>
      <c r="L371" s="30">
        <v>43445</v>
      </c>
      <c r="M371" s="31">
        <v>404704</v>
      </c>
    </row>
    <row r="372" spans="3:13" ht="30" x14ac:dyDescent="0.25">
      <c r="C372" s="27">
        <v>19110</v>
      </c>
      <c r="D372" s="28" t="s">
        <v>180</v>
      </c>
      <c r="E372" s="28" t="s">
        <v>459</v>
      </c>
      <c r="F372" s="29" t="s">
        <v>457</v>
      </c>
      <c r="G372" s="29" t="s">
        <v>440</v>
      </c>
      <c r="H372" s="28" t="s">
        <v>458</v>
      </c>
      <c r="I372" s="29" t="s">
        <v>262</v>
      </c>
      <c r="J372" s="28" t="s">
        <v>39</v>
      </c>
      <c r="K372" s="29" t="s">
        <v>48</v>
      </c>
      <c r="L372" s="30">
        <v>43445</v>
      </c>
      <c r="M372" s="31">
        <v>59700</v>
      </c>
    </row>
    <row r="373" spans="3:13" x14ac:dyDescent="0.25">
      <c r="C373" s="27" t="s">
        <v>442</v>
      </c>
      <c r="D373" s="28" t="s">
        <v>152</v>
      </c>
      <c r="E373" s="28" t="s">
        <v>443</v>
      </c>
      <c r="F373" s="29" t="s">
        <v>439</v>
      </c>
      <c r="G373" s="29" t="s">
        <v>440</v>
      </c>
      <c r="H373" s="28" t="s">
        <v>76</v>
      </c>
      <c r="I373" s="29" t="s">
        <v>47</v>
      </c>
      <c r="J373" s="28" t="s">
        <v>39</v>
      </c>
      <c r="K373" s="29" t="s">
        <v>48</v>
      </c>
      <c r="L373" s="30">
        <v>43465</v>
      </c>
      <c r="M373" s="31">
        <v>55880</v>
      </c>
    </row>
    <row r="374" spans="3:13" x14ac:dyDescent="0.25">
      <c r="C374" s="27" t="s">
        <v>444</v>
      </c>
      <c r="D374" s="28" t="s">
        <v>152</v>
      </c>
      <c r="E374" s="28" t="s">
        <v>445</v>
      </c>
      <c r="F374" s="29" t="s">
        <v>439</v>
      </c>
      <c r="G374" s="29" t="s">
        <v>440</v>
      </c>
      <c r="H374" s="28" t="s">
        <v>76</v>
      </c>
      <c r="I374" s="29" t="s">
        <v>47</v>
      </c>
      <c r="J374" s="28" t="s">
        <v>39</v>
      </c>
      <c r="K374" s="29" t="s">
        <v>48</v>
      </c>
      <c r="L374" s="30">
        <v>43465</v>
      </c>
      <c r="M374" s="31">
        <v>3800</v>
      </c>
    </row>
    <row r="375" spans="3:13" x14ac:dyDescent="0.25">
      <c r="C375" s="27" t="s">
        <v>446</v>
      </c>
      <c r="D375" s="28" t="s">
        <v>152</v>
      </c>
      <c r="E375" s="28" t="s">
        <v>447</v>
      </c>
      <c r="F375" s="29" t="s">
        <v>439</v>
      </c>
      <c r="G375" s="29" t="s">
        <v>440</v>
      </c>
      <c r="H375" s="28" t="s">
        <v>76</v>
      </c>
      <c r="I375" s="29" t="s">
        <v>47</v>
      </c>
      <c r="J375" s="28" t="s">
        <v>39</v>
      </c>
      <c r="K375" s="29" t="s">
        <v>48</v>
      </c>
      <c r="L375" s="30">
        <v>43465</v>
      </c>
      <c r="M375" s="31">
        <v>13675</v>
      </c>
    </row>
    <row r="376" spans="3:13" x14ac:dyDescent="0.25">
      <c r="C376" s="27" t="s">
        <v>448</v>
      </c>
      <c r="D376" s="28" t="s">
        <v>152</v>
      </c>
      <c r="E376" s="28" t="s">
        <v>449</v>
      </c>
      <c r="F376" s="29" t="s">
        <v>439</v>
      </c>
      <c r="G376" s="29" t="s">
        <v>440</v>
      </c>
      <c r="H376" s="28" t="s">
        <v>76</v>
      </c>
      <c r="I376" s="29" t="s">
        <v>47</v>
      </c>
      <c r="J376" s="28" t="s">
        <v>39</v>
      </c>
      <c r="K376" s="29" t="s">
        <v>48</v>
      </c>
      <c r="L376" s="30">
        <v>43465</v>
      </c>
      <c r="M376" s="31">
        <v>395062.69</v>
      </c>
    </row>
    <row r="377" spans="3:13" x14ac:dyDescent="0.25">
      <c r="C377" s="27" t="s">
        <v>450</v>
      </c>
      <c r="D377" s="28" t="s">
        <v>23</v>
      </c>
      <c r="E377" s="28" t="s">
        <v>451</v>
      </c>
      <c r="F377" s="29" t="s">
        <v>452</v>
      </c>
      <c r="G377" s="29" t="s">
        <v>440</v>
      </c>
      <c r="H377" s="28" t="s">
        <v>76</v>
      </c>
      <c r="I377" s="29" t="s">
        <v>47</v>
      </c>
      <c r="J377" s="28" t="s">
        <v>39</v>
      </c>
      <c r="K377" s="29" t="s">
        <v>48</v>
      </c>
      <c r="L377" s="30">
        <v>43465</v>
      </c>
      <c r="M377" s="31">
        <v>194204.25</v>
      </c>
    </row>
    <row r="378" spans="3:13" x14ac:dyDescent="0.25">
      <c r="C378" s="27" t="s">
        <v>453</v>
      </c>
      <c r="D378" s="28" t="s">
        <v>49</v>
      </c>
      <c r="E378" s="28" t="s">
        <v>454</v>
      </c>
      <c r="F378" s="29" t="s">
        <v>455</v>
      </c>
      <c r="G378" s="29" t="s">
        <v>440</v>
      </c>
      <c r="H378" s="28" t="s">
        <v>76</v>
      </c>
      <c r="I378" s="29" t="s">
        <v>47</v>
      </c>
      <c r="J378" s="28" t="s">
        <v>39</v>
      </c>
      <c r="K378" s="29" t="s">
        <v>48</v>
      </c>
      <c r="L378" s="30">
        <v>43465</v>
      </c>
      <c r="M378" s="31">
        <v>33717.75</v>
      </c>
    </row>
    <row r="379" spans="3:13" ht="30" x14ac:dyDescent="0.25">
      <c r="C379" s="27">
        <v>19088</v>
      </c>
      <c r="D379" s="28" t="s">
        <v>18</v>
      </c>
      <c r="E379" s="28" t="s">
        <v>464</v>
      </c>
      <c r="F379" s="29" t="s">
        <v>465</v>
      </c>
      <c r="G379" s="29" t="s">
        <v>440</v>
      </c>
      <c r="H379" s="28" t="s">
        <v>466</v>
      </c>
      <c r="I379" s="29" t="s">
        <v>38</v>
      </c>
      <c r="J379" s="28" t="s">
        <v>39</v>
      </c>
      <c r="K379" s="29" t="s">
        <v>40</v>
      </c>
      <c r="L379" s="30">
        <v>43490</v>
      </c>
      <c r="M379" s="31">
        <v>175000</v>
      </c>
    </row>
    <row r="380" spans="3:13" ht="30" x14ac:dyDescent="0.25">
      <c r="C380" s="27">
        <v>19088</v>
      </c>
      <c r="D380" s="28" t="s">
        <v>49</v>
      </c>
      <c r="E380" s="28" t="s">
        <v>464</v>
      </c>
      <c r="F380" s="29" t="s">
        <v>465</v>
      </c>
      <c r="G380" s="29" t="s">
        <v>440</v>
      </c>
      <c r="H380" s="28" t="s">
        <v>466</v>
      </c>
      <c r="I380" s="29" t="s">
        <v>38</v>
      </c>
      <c r="J380" s="28" t="s">
        <v>39</v>
      </c>
      <c r="K380" s="29" t="s">
        <v>40</v>
      </c>
      <c r="L380" s="30">
        <v>43490</v>
      </c>
      <c r="M380" s="31">
        <v>175000</v>
      </c>
    </row>
    <row r="381" spans="3:13" x14ac:dyDescent="0.25">
      <c r="C381" s="27" t="s">
        <v>442</v>
      </c>
      <c r="D381" s="28" t="s">
        <v>152</v>
      </c>
      <c r="E381" s="48" t="s">
        <v>443</v>
      </c>
      <c r="F381" s="49" t="s">
        <v>439</v>
      </c>
      <c r="G381" s="49" t="s">
        <v>440</v>
      </c>
      <c r="H381" s="28" t="s">
        <v>84</v>
      </c>
      <c r="I381" s="29" t="s">
        <v>47</v>
      </c>
      <c r="J381" s="28" t="s">
        <v>39</v>
      </c>
      <c r="K381" s="29" t="s">
        <v>48</v>
      </c>
      <c r="L381" s="30">
        <v>43555</v>
      </c>
      <c r="M381" s="31">
        <v>112450</v>
      </c>
    </row>
    <row r="382" spans="3:13" x14ac:dyDescent="0.25">
      <c r="C382" s="27" t="s">
        <v>444</v>
      </c>
      <c r="D382" s="28" t="s">
        <v>152</v>
      </c>
      <c r="E382" s="48" t="s">
        <v>445</v>
      </c>
      <c r="F382" s="49" t="s">
        <v>439</v>
      </c>
      <c r="G382" s="49" t="s">
        <v>440</v>
      </c>
      <c r="H382" s="28" t="s">
        <v>84</v>
      </c>
      <c r="I382" s="29" t="s">
        <v>47</v>
      </c>
      <c r="J382" s="28" t="s">
        <v>39</v>
      </c>
      <c r="K382" s="29" t="s">
        <v>48</v>
      </c>
      <c r="L382" s="30">
        <v>43555</v>
      </c>
      <c r="M382" s="31">
        <v>19500</v>
      </c>
    </row>
    <row r="383" spans="3:13" x14ac:dyDescent="0.25">
      <c r="C383" s="27" t="s">
        <v>446</v>
      </c>
      <c r="D383" s="28" t="s">
        <v>152</v>
      </c>
      <c r="E383" s="48" t="s">
        <v>447</v>
      </c>
      <c r="F383" s="49" t="s">
        <v>439</v>
      </c>
      <c r="G383" s="49" t="s">
        <v>440</v>
      </c>
      <c r="H383" s="28" t="s">
        <v>84</v>
      </c>
      <c r="I383" s="29" t="s">
        <v>47</v>
      </c>
      <c r="J383" s="28" t="s">
        <v>39</v>
      </c>
      <c r="K383" s="29" t="s">
        <v>48</v>
      </c>
      <c r="L383" s="30">
        <v>43555</v>
      </c>
      <c r="M383" s="31">
        <v>22700</v>
      </c>
    </row>
    <row r="384" spans="3:13" x14ac:dyDescent="0.25">
      <c r="C384" s="27" t="s">
        <v>448</v>
      </c>
      <c r="D384" s="28" t="s">
        <v>152</v>
      </c>
      <c r="E384" s="48" t="s">
        <v>449</v>
      </c>
      <c r="F384" s="49" t="s">
        <v>439</v>
      </c>
      <c r="G384" s="49" t="s">
        <v>440</v>
      </c>
      <c r="H384" s="28" t="s">
        <v>84</v>
      </c>
      <c r="I384" s="29" t="s">
        <v>47</v>
      </c>
      <c r="J384" s="28" t="s">
        <v>39</v>
      </c>
      <c r="K384" s="29" t="s">
        <v>48</v>
      </c>
      <c r="L384" s="30">
        <v>43555</v>
      </c>
      <c r="M384" s="31">
        <v>421833.76999999996</v>
      </c>
    </row>
    <row r="385" spans="1:13" x14ac:dyDescent="0.25">
      <c r="C385" s="27" t="s">
        <v>450</v>
      </c>
      <c r="D385" s="28" t="s">
        <v>23</v>
      </c>
      <c r="E385" s="48" t="s">
        <v>451</v>
      </c>
      <c r="F385" s="49" t="s">
        <v>452</v>
      </c>
      <c r="G385" s="49" t="s">
        <v>440</v>
      </c>
      <c r="H385" s="28" t="s">
        <v>84</v>
      </c>
      <c r="I385" s="29" t="s">
        <v>47</v>
      </c>
      <c r="J385" s="28" t="s">
        <v>39</v>
      </c>
      <c r="K385" s="29" t="s">
        <v>48</v>
      </c>
      <c r="L385" s="30">
        <v>43555</v>
      </c>
      <c r="M385" s="31">
        <v>193079.75</v>
      </c>
    </row>
    <row r="386" spans="1:13" x14ac:dyDescent="0.25">
      <c r="C386" s="27" t="s">
        <v>453</v>
      </c>
      <c r="D386" s="28" t="s">
        <v>49</v>
      </c>
      <c r="E386" s="75" t="s">
        <v>454</v>
      </c>
      <c r="F386" s="76" t="s">
        <v>455</v>
      </c>
      <c r="G386" s="76" t="s">
        <v>440</v>
      </c>
      <c r="H386" s="28" t="s">
        <v>84</v>
      </c>
      <c r="I386" s="29" t="s">
        <v>47</v>
      </c>
      <c r="J386" s="28" t="s">
        <v>39</v>
      </c>
      <c r="K386" s="29" t="s">
        <v>48</v>
      </c>
      <c r="L386" s="30">
        <v>43555</v>
      </c>
      <c r="M386" s="31">
        <v>28095.200000000001</v>
      </c>
    </row>
    <row r="387" spans="1:13" ht="45" x14ac:dyDescent="0.25">
      <c r="C387" s="27">
        <v>19182</v>
      </c>
      <c r="D387" s="28" t="s">
        <v>49</v>
      </c>
      <c r="E387" s="28" t="s">
        <v>467</v>
      </c>
      <c r="F387" s="29" t="s">
        <v>455</v>
      </c>
      <c r="G387" s="29" t="s">
        <v>440</v>
      </c>
      <c r="H387" s="28" t="s">
        <v>144</v>
      </c>
      <c r="I387" s="29" t="s">
        <v>38</v>
      </c>
      <c r="J387" s="28" t="s">
        <v>39</v>
      </c>
      <c r="K387" s="29" t="s">
        <v>40</v>
      </c>
      <c r="L387" s="30">
        <v>43601</v>
      </c>
      <c r="M387" s="31">
        <v>6121</v>
      </c>
    </row>
    <row r="388" spans="1:13" x14ac:dyDescent="0.25">
      <c r="C388" s="27" t="s">
        <v>442</v>
      </c>
      <c r="D388" s="28" t="s">
        <v>152</v>
      </c>
      <c r="E388" s="28" t="s">
        <v>443</v>
      </c>
      <c r="F388" s="29" t="s">
        <v>439</v>
      </c>
      <c r="G388" s="29" t="s">
        <v>440</v>
      </c>
      <c r="H388" s="28" t="s">
        <v>91</v>
      </c>
      <c r="I388" s="29" t="s">
        <v>47</v>
      </c>
      <c r="J388" s="28" t="s">
        <v>39</v>
      </c>
      <c r="K388" s="29" t="s">
        <v>48</v>
      </c>
      <c r="L388" s="30">
        <v>43646</v>
      </c>
      <c r="M388" s="31">
        <v>246765</v>
      </c>
    </row>
    <row r="389" spans="1:13" x14ac:dyDescent="0.25">
      <c r="C389" s="27" t="s">
        <v>444</v>
      </c>
      <c r="D389" s="28" t="s">
        <v>152</v>
      </c>
      <c r="E389" s="28" t="s">
        <v>445</v>
      </c>
      <c r="F389" s="29" t="s">
        <v>439</v>
      </c>
      <c r="G389" s="29" t="s">
        <v>440</v>
      </c>
      <c r="H389" s="28" t="s">
        <v>91</v>
      </c>
      <c r="I389" s="29" t="s">
        <v>47</v>
      </c>
      <c r="J389" s="28" t="s">
        <v>39</v>
      </c>
      <c r="K389" s="29" t="s">
        <v>48</v>
      </c>
      <c r="L389" s="30">
        <v>43646</v>
      </c>
      <c r="M389" s="31">
        <v>4100</v>
      </c>
    </row>
    <row r="390" spans="1:13" x14ac:dyDescent="0.25">
      <c r="C390" s="27" t="s">
        <v>446</v>
      </c>
      <c r="D390" s="28" t="s">
        <v>152</v>
      </c>
      <c r="E390" s="28" t="s">
        <v>447</v>
      </c>
      <c r="F390" s="29" t="s">
        <v>439</v>
      </c>
      <c r="G390" s="29" t="s">
        <v>440</v>
      </c>
      <c r="H390" s="28" t="s">
        <v>91</v>
      </c>
      <c r="I390" s="29" t="s">
        <v>47</v>
      </c>
      <c r="J390" s="28" t="s">
        <v>39</v>
      </c>
      <c r="K390" s="29" t="s">
        <v>48</v>
      </c>
      <c r="L390" s="30">
        <v>43646</v>
      </c>
      <c r="M390" s="31">
        <v>31100</v>
      </c>
    </row>
    <row r="391" spans="1:13" x14ac:dyDescent="0.25">
      <c r="C391" s="27" t="s">
        <v>448</v>
      </c>
      <c r="D391" s="28" t="s">
        <v>152</v>
      </c>
      <c r="E391" s="28" t="s">
        <v>449</v>
      </c>
      <c r="F391" s="29" t="s">
        <v>439</v>
      </c>
      <c r="G391" s="29" t="s">
        <v>440</v>
      </c>
      <c r="H391" s="28" t="s">
        <v>91</v>
      </c>
      <c r="I391" s="29" t="s">
        <v>47</v>
      </c>
      <c r="J391" s="28" t="s">
        <v>39</v>
      </c>
      <c r="K391" s="29" t="s">
        <v>48</v>
      </c>
      <c r="L391" s="30">
        <v>43646</v>
      </c>
      <c r="M391" s="31">
        <v>466046.67999999993</v>
      </c>
    </row>
    <row r="392" spans="1:13" x14ac:dyDescent="0.25">
      <c r="C392" s="27" t="s">
        <v>450</v>
      </c>
      <c r="D392" s="28" t="s">
        <v>23</v>
      </c>
      <c r="E392" s="28" t="s">
        <v>451</v>
      </c>
      <c r="F392" s="29" t="s">
        <v>452</v>
      </c>
      <c r="G392" s="29" t="s">
        <v>440</v>
      </c>
      <c r="H392" s="28" t="s">
        <v>91</v>
      </c>
      <c r="I392" s="29" t="s">
        <v>47</v>
      </c>
      <c r="J392" s="28" t="s">
        <v>39</v>
      </c>
      <c r="K392" s="29" t="s">
        <v>48</v>
      </c>
      <c r="L392" s="30">
        <v>43646</v>
      </c>
      <c r="M392" s="31">
        <v>4122.5</v>
      </c>
    </row>
    <row r="393" spans="1:13" ht="45" x14ac:dyDescent="0.25">
      <c r="C393" s="27">
        <v>19212</v>
      </c>
      <c r="D393" s="28" t="s">
        <v>49</v>
      </c>
      <c r="E393" s="28" t="s">
        <v>467</v>
      </c>
      <c r="F393" s="29" t="s">
        <v>455</v>
      </c>
      <c r="G393" s="29" t="s">
        <v>440</v>
      </c>
      <c r="H393" s="28" t="s">
        <v>144</v>
      </c>
      <c r="I393" s="29" t="s">
        <v>38</v>
      </c>
      <c r="J393" s="28" t="s">
        <v>39</v>
      </c>
      <c r="K393" s="29" t="s">
        <v>40</v>
      </c>
      <c r="L393" s="30">
        <v>43641</v>
      </c>
      <c r="M393" s="31">
        <v>5256</v>
      </c>
    </row>
    <row r="394" spans="1:13" x14ac:dyDescent="0.25">
      <c r="C394" s="27" t="s">
        <v>453</v>
      </c>
      <c r="D394" s="28" t="s">
        <v>49</v>
      </c>
      <c r="E394" s="28" t="s">
        <v>454</v>
      </c>
      <c r="F394" s="29" t="s">
        <v>455</v>
      </c>
      <c r="G394" s="29" t="s">
        <v>440</v>
      </c>
      <c r="H394" s="28" t="s">
        <v>91</v>
      </c>
      <c r="I394" s="29" t="s">
        <v>47</v>
      </c>
      <c r="J394" s="28" t="s">
        <v>39</v>
      </c>
      <c r="K394" s="29" t="s">
        <v>48</v>
      </c>
      <c r="L394" s="30">
        <v>43646</v>
      </c>
      <c r="M394" s="31">
        <v>77057.399999999994</v>
      </c>
    </row>
    <row r="395" spans="1:13" x14ac:dyDescent="0.25">
      <c r="A395" s="26"/>
      <c r="B395" s="26"/>
      <c r="C395" s="34"/>
      <c r="D395" s="50"/>
      <c r="E395" s="35"/>
      <c r="F395" s="37"/>
      <c r="G395" s="37"/>
      <c r="H395" s="36"/>
      <c r="I395" s="37"/>
      <c r="J395" s="32"/>
      <c r="K395" s="37"/>
      <c r="L395" s="33"/>
      <c r="M395" s="51"/>
    </row>
    <row r="396" spans="1:13" ht="21" x14ac:dyDescent="0.25">
      <c r="A396" s="52"/>
      <c r="B396" s="39" t="s">
        <v>468</v>
      </c>
      <c r="C396" s="40"/>
      <c r="D396" s="41"/>
      <c r="E396" s="42"/>
      <c r="F396" s="43"/>
      <c r="G396" s="44"/>
      <c r="H396" s="44" t="s">
        <v>2</v>
      </c>
      <c r="I396" s="45">
        <f>COUNT(M398:M405)</f>
        <v>7</v>
      </c>
      <c r="J396" s="46"/>
      <c r="K396" s="46"/>
      <c r="L396" s="45" t="s">
        <v>3</v>
      </c>
      <c r="M396" s="47">
        <f>SUM(M398:M405)</f>
        <v>8121131.5600000005</v>
      </c>
    </row>
    <row r="397" spans="1:13" ht="37.5" x14ac:dyDescent="0.25">
      <c r="A397" s="21"/>
      <c r="B397" s="21"/>
      <c r="C397" s="22" t="s">
        <v>5</v>
      </c>
      <c r="D397" s="23" t="s">
        <v>6</v>
      </c>
      <c r="E397" s="24" t="s">
        <v>7</v>
      </c>
      <c r="F397" s="24" t="s">
        <v>8</v>
      </c>
      <c r="G397" s="24" t="s">
        <v>9</v>
      </c>
      <c r="H397" s="24" t="s">
        <v>10</v>
      </c>
      <c r="I397" s="24" t="s">
        <v>11</v>
      </c>
      <c r="J397" s="24" t="s">
        <v>12</v>
      </c>
      <c r="K397" s="24" t="s">
        <v>13</v>
      </c>
      <c r="L397" s="25" t="s">
        <v>14</v>
      </c>
      <c r="M397" s="25" t="s">
        <v>3</v>
      </c>
    </row>
    <row r="398" spans="1:13" x14ac:dyDescent="0.25">
      <c r="C398" s="27" t="s">
        <v>469</v>
      </c>
      <c r="D398" s="28" t="s">
        <v>69</v>
      </c>
      <c r="E398" s="28" t="s">
        <v>470</v>
      </c>
      <c r="F398" s="29" t="s">
        <v>471</v>
      </c>
      <c r="G398" s="29" t="s">
        <v>440</v>
      </c>
      <c r="H398" s="28" t="s">
        <v>46</v>
      </c>
      <c r="I398" s="29" t="s">
        <v>47</v>
      </c>
      <c r="J398" s="28" t="s">
        <v>39</v>
      </c>
      <c r="K398" s="29" t="s">
        <v>48</v>
      </c>
      <c r="L398" s="30">
        <v>43373</v>
      </c>
      <c r="M398" s="31">
        <v>6302.0599999999995</v>
      </c>
    </row>
    <row r="399" spans="1:13" x14ac:dyDescent="0.25">
      <c r="C399" s="27" t="s">
        <v>469</v>
      </c>
      <c r="D399" s="28" t="s">
        <v>69</v>
      </c>
      <c r="E399" s="28" t="s">
        <v>470</v>
      </c>
      <c r="F399" s="29" t="s">
        <v>471</v>
      </c>
      <c r="G399" s="29" t="s">
        <v>440</v>
      </c>
      <c r="H399" s="28" t="s">
        <v>76</v>
      </c>
      <c r="I399" s="29" t="s">
        <v>47</v>
      </c>
      <c r="J399" s="28" t="s">
        <v>39</v>
      </c>
      <c r="K399" s="29" t="s">
        <v>48</v>
      </c>
      <c r="L399" s="30">
        <v>43465</v>
      </c>
      <c r="M399" s="31">
        <v>-3447.48</v>
      </c>
    </row>
    <row r="400" spans="1:13" ht="30" x14ac:dyDescent="0.25">
      <c r="C400" s="27">
        <v>19139</v>
      </c>
      <c r="D400" s="28" t="s">
        <v>69</v>
      </c>
      <c r="E400" s="28" t="s">
        <v>472</v>
      </c>
      <c r="F400" s="29" t="s">
        <v>471</v>
      </c>
      <c r="G400" s="29" t="s">
        <v>440</v>
      </c>
      <c r="H400" s="28" t="s">
        <v>473</v>
      </c>
      <c r="I400" s="29" t="s">
        <v>225</v>
      </c>
      <c r="J400" s="28" t="s">
        <v>39</v>
      </c>
      <c r="K400" s="29" t="s">
        <v>48</v>
      </c>
      <c r="L400" s="30">
        <v>43510</v>
      </c>
      <c r="M400" s="31">
        <v>117900</v>
      </c>
    </row>
    <row r="401" spans="1:13" x14ac:dyDescent="0.25">
      <c r="C401" s="27" t="s">
        <v>469</v>
      </c>
      <c r="D401" s="28" t="s">
        <v>69</v>
      </c>
      <c r="E401" s="48" t="s">
        <v>470</v>
      </c>
      <c r="F401" s="49" t="s">
        <v>471</v>
      </c>
      <c r="G401" s="49" t="s">
        <v>440</v>
      </c>
      <c r="H401" s="28" t="s">
        <v>84</v>
      </c>
      <c r="I401" s="29" t="s">
        <v>47</v>
      </c>
      <c r="J401" s="28" t="s">
        <v>39</v>
      </c>
      <c r="K401" s="29" t="s">
        <v>48</v>
      </c>
      <c r="L401" s="30">
        <v>43555</v>
      </c>
      <c r="M401" s="31">
        <v>346.32</v>
      </c>
    </row>
    <row r="402" spans="1:13" ht="30" x14ac:dyDescent="0.25">
      <c r="C402" s="27">
        <v>18004</v>
      </c>
      <c r="D402" s="28" t="s">
        <v>171</v>
      </c>
      <c r="E402" s="28" t="s">
        <v>474</v>
      </c>
      <c r="F402" s="29" t="s">
        <v>471</v>
      </c>
      <c r="G402" s="29" t="s">
        <v>440</v>
      </c>
      <c r="H402" s="28" t="s">
        <v>276</v>
      </c>
      <c r="I402" s="29" t="s">
        <v>60</v>
      </c>
      <c r="J402" s="28" t="s">
        <v>39</v>
      </c>
      <c r="K402" s="29" t="s">
        <v>475</v>
      </c>
      <c r="L402" s="30">
        <v>43553</v>
      </c>
      <c r="M402" s="31">
        <v>2999250</v>
      </c>
    </row>
    <row r="403" spans="1:13" ht="45" x14ac:dyDescent="0.25">
      <c r="C403" s="27">
        <v>19136</v>
      </c>
      <c r="D403" s="28" t="s">
        <v>171</v>
      </c>
      <c r="E403" s="28" t="s">
        <v>476</v>
      </c>
      <c r="F403" s="29" t="s">
        <v>471</v>
      </c>
      <c r="G403" s="29" t="s">
        <v>440</v>
      </c>
      <c r="H403" s="28" t="s">
        <v>477</v>
      </c>
      <c r="I403" s="29" t="s">
        <v>60</v>
      </c>
      <c r="J403" s="28" t="s">
        <v>39</v>
      </c>
      <c r="K403" s="29" t="s">
        <v>475</v>
      </c>
      <c r="L403" s="30">
        <v>43551</v>
      </c>
      <c r="M403" s="31">
        <v>5000000</v>
      </c>
    </row>
    <row r="404" spans="1:13" x14ac:dyDescent="0.25">
      <c r="C404" s="27" t="s">
        <v>469</v>
      </c>
      <c r="D404" s="28" t="s">
        <v>69</v>
      </c>
      <c r="E404" s="28" t="s">
        <v>470</v>
      </c>
      <c r="F404" s="29" t="s">
        <v>471</v>
      </c>
      <c r="G404" s="29" t="s">
        <v>440</v>
      </c>
      <c r="H404" s="28" t="s">
        <v>91</v>
      </c>
      <c r="I404" s="29" t="s">
        <v>47</v>
      </c>
      <c r="J404" s="28" t="s">
        <v>39</v>
      </c>
      <c r="K404" s="29" t="s">
        <v>48</v>
      </c>
      <c r="L404" s="30">
        <v>43646</v>
      </c>
      <c r="M404" s="31">
        <v>780.66</v>
      </c>
    </row>
    <row r="405" spans="1:13" x14ac:dyDescent="0.25">
      <c r="A405" s="26"/>
      <c r="B405" s="26"/>
      <c r="C405" s="34"/>
      <c r="D405" s="50"/>
      <c r="E405" s="82"/>
      <c r="F405" s="37"/>
      <c r="G405" s="37"/>
      <c r="H405" s="36"/>
      <c r="I405" s="37"/>
      <c r="J405" s="32"/>
      <c r="K405" s="37"/>
      <c r="L405" s="33"/>
      <c r="M405" s="51"/>
    </row>
    <row r="406" spans="1:13" ht="21" x14ac:dyDescent="0.25">
      <c r="A406" s="52"/>
      <c r="B406" s="39" t="s">
        <v>478</v>
      </c>
      <c r="C406" s="40"/>
      <c r="D406" s="41"/>
      <c r="E406" s="42"/>
      <c r="F406" s="43"/>
      <c r="G406" s="44"/>
      <c r="H406" s="44" t="s">
        <v>2</v>
      </c>
      <c r="I406" s="45">
        <f>COUNT(M408:M418)</f>
        <v>10</v>
      </c>
      <c r="J406" s="46"/>
      <c r="K406" s="46"/>
      <c r="L406" s="45" t="s">
        <v>3</v>
      </c>
      <c r="M406" s="47">
        <f>SUM(M408:M418)</f>
        <v>831015</v>
      </c>
    </row>
    <row r="407" spans="1:13" ht="37.5" x14ac:dyDescent="0.25">
      <c r="A407" s="21"/>
      <c r="B407" s="21"/>
      <c r="C407" s="22" t="s">
        <v>5</v>
      </c>
      <c r="D407" s="23" t="s">
        <v>6</v>
      </c>
      <c r="E407" s="24" t="s">
        <v>7</v>
      </c>
      <c r="F407" s="24" t="s">
        <v>8</v>
      </c>
      <c r="G407" s="24" t="s">
        <v>9</v>
      </c>
      <c r="H407" s="24" t="s">
        <v>10</v>
      </c>
      <c r="I407" s="24" t="s">
        <v>11</v>
      </c>
      <c r="J407" s="24" t="s">
        <v>12</v>
      </c>
      <c r="K407" s="24" t="s">
        <v>13</v>
      </c>
      <c r="L407" s="25" t="s">
        <v>14</v>
      </c>
      <c r="M407" s="25" t="s">
        <v>3</v>
      </c>
    </row>
    <row r="408" spans="1:13" ht="45" x14ac:dyDescent="0.25">
      <c r="C408" s="79">
        <v>19014</v>
      </c>
      <c r="D408" s="80" t="s">
        <v>31</v>
      </c>
      <c r="E408" s="80" t="s">
        <v>479</v>
      </c>
      <c r="F408" s="81" t="s">
        <v>480</v>
      </c>
      <c r="G408" s="29" t="s">
        <v>440</v>
      </c>
      <c r="H408" s="80" t="s">
        <v>481</v>
      </c>
      <c r="I408" s="81" t="s">
        <v>225</v>
      </c>
      <c r="J408" s="28" t="s">
        <v>39</v>
      </c>
      <c r="K408" s="29" t="s">
        <v>61</v>
      </c>
      <c r="L408" s="77">
        <v>43299</v>
      </c>
      <c r="M408" s="78">
        <v>24511</v>
      </c>
    </row>
    <row r="409" spans="1:13" ht="30" x14ac:dyDescent="0.25">
      <c r="C409" s="27">
        <v>19016</v>
      </c>
      <c r="D409" s="28" t="s">
        <v>31</v>
      </c>
      <c r="E409" s="28" t="s">
        <v>482</v>
      </c>
      <c r="F409" s="29" t="s">
        <v>480</v>
      </c>
      <c r="G409" s="29" t="s">
        <v>440</v>
      </c>
      <c r="H409" s="28" t="s">
        <v>483</v>
      </c>
      <c r="I409" s="29" t="s">
        <v>225</v>
      </c>
      <c r="J409" s="28" t="s">
        <v>39</v>
      </c>
      <c r="K409" s="29" t="s">
        <v>61</v>
      </c>
      <c r="L409" s="77">
        <v>43308</v>
      </c>
      <c r="M409" s="78">
        <v>20491</v>
      </c>
    </row>
    <row r="410" spans="1:13" ht="30" x14ac:dyDescent="0.25">
      <c r="C410" s="27">
        <v>17020</v>
      </c>
      <c r="D410" s="28" t="s">
        <v>31</v>
      </c>
      <c r="E410" s="28" t="s">
        <v>484</v>
      </c>
      <c r="F410" s="29" t="s">
        <v>480</v>
      </c>
      <c r="G410" s="29" t="s">
        <v>440</v>
      </c>
      <c r="H410" s="28" t="s">
        <v>485</v>
      </c>
      <c r="I410" s="29" t="s">
        <v>60</v>
      </c>
      <c r="J410" s="28" t="s">
        <v>39</v>
      </c>
      <c r="K410" s="29" t="s">
        <v>61</v>
      </c>
      <c r="L410" s="30">
        <v>43332</v>
      </c>
      <c r="M410" s="31">
        <v>421500</v>
      </c>
    </row>
    <row r="411" spans="1:13" ht="60" x14ac:dyDescent="0.25">
      <c r="C411" s="27" t="s">
        <v>486</v>
      </c>
      <c r="D411" s="28" t="s">
        <v>31</v>
      </c>
      <c r="E411" s="28" t="s">
        <v>487</v>
      </c>
      <c r="F411" s="29" t="s">
        <v>480</v>
      </c>
      <c r="G411" s="29" t="s">
        <v>440</v>
      </c>
      <c r="H411" s="28" t="s">
        <v>488</v>
      </c>
      <c r="I411" s="29" t="s">
        <v>225</v>
      </c>
      <c r="J411" s="28" t="s">
        <v>39</v>
      </c>
      <c r="K411" s="29" t="s">
        <v>61</v>
      </c>
      <c r="L411" s="30">
        <v>43370</v>
      </c>
      <c r="M411" s="31">
        <v>68221</v>
      </c>
    </row>
    <row r="412" spans="1:13" ht="60" x14ac:dyDescent="0.25">
      <c r="C412" s="27" t="s">
        <v>486</v>
      </c>
      <c r="D412" s="28" t="s">
        <v>31</v>
      </c>
      <c r="E412" s="28" t="s">
        <v>487</v>
      </c>
      <c r="F412" s="29" t="s">
        <v>480</v>
      </c>
      <c r="G412" s="29" t="s">
        <v>440</v>
      </c>
      <c r="H412" s="28" t="s">
        <v>488</v>
      </c>
      <c r="I412" s="29" t="s">
        <v>225</v>
      </c>
      <c r="J412" s="28" t="s">
        <v>39</v>
      </c>
      <c r="K412" s="29" t="s">
        <v>61</v>
      </c>
      <c r="L412" s="30">
        <v>43403</v>
      </c>
      <c r="M412" s="31">
        <v>153275</v>
      </c>
    </row>
    <row r="413" spans="1:13" x14ac:dyDescent="0.25">
      <c r="C413" s="27" t="s">
        <v>489</v>
      </c>
      <c r="D413" s="28" t="s">
        <v>31</v>
      </c>
      <c r="E413" s="28" t="s">
        <v>490</v>
      </c>
      <c r="F413" s="29" t="s">
        <v>480</v>
      </c>
      <c r="G413" s="29" t="s">
        <v>440</v>
      </c>
      <c r="H413" s="28" t="s">
        <v>46</v>
      </c>
      <c r="I413" s="29" t="s">
        <v>47</v>
      </c>
      <c r="J413" s="28" t="s">
        <v>39</v>
      </c>
      <c r="K413" s="29" t="s">
        <v>48</v>
      </c>
      <c r="L413" s="30">
        <v>43373</v>
      </c>
      <c r="M413" s="31">
        <v>19020.260000000002</v>
      </c>
    </row>
    <row r="414" spans="1:13" x14ac:dyDescent="0.25">
      <c r="C414" s="27" t="s">
        <v>489</v>
      </c>
      <c r="D414" s="28" t="s">
        <v>31</v>
      </c>
      <c r="E414" s="28" t="s">
        <v>490</v>
      </c>
      <c r="F414" s="29" t="s">
        <v>480</v>
      </c>
      <c r="G414" s="29" t="s">
        <v>440</v>
      </c>
      <c r="H414" s="28" t="s">
        <v>76</v>
      </c>
      <c r="I414" s="29" t="s">
        <v>47</v>
      </c>
      <c r="J414" s="28" t="s">
        <v>39</v>
      </c>
      <c r="K414" s="29" t="s">
        <v>48</v>
      </c>
      <c r="L414" s="30">
        <v>43465</v>
      </c>
      <c r="M414" s="31">
        <v>62394.25</v>
      </c>
    </row>
    <row r="415" spans="1:13" ht="45" x14ac:dyDescent="0.25">
      <c r="C415" s="27">
        <v>19148</v>
      </c>
      <c r="D415" s="28" t="s">
        <v>31</v>
      </c>
      <c r="E415" s="28" t="s">
        <v>491</v>
      </c>
      <c r="F415" s="29" t="s">
        <v>480</v>
      </c>
      <c r="G415" s="29" t="s">
        <v>440</v>
      </c>
      <c r="H415" s="28" t="s">
        <v>481</v>
      </c>
      <c r="I415" s="29" t="s">
        <v>225</v>
      </c>
      <c r="J415" s="28" t="s">
        <v>39</v>
      </c>
      <c r="K415" s="29" t="s">
        <v>61</v>
      </c>
      <c r="L415" s="30">
        <v>43524</v>
      </c>
      <c r="M415" s="31">
        <v>7575</v>
      </c>
    </row>
    <row r="416" spans="1:13" ht="30" x14ac:dyDescent="0.25">
      <c r="C416" s="27">
        <v>19151</v>
      </c>
      <c r="D416" s="28" t="s">
        <v>31</v>
      </c>
      <c r="E416" s="28" t="s">
        <v>492</v>
      </c>
      <c r="F416" s="29" t="s">
        <v>480</v>
      </c>
      <c r="G416" s="29" t="s">
        <v>440</v>
      </c>
      <c r="H416" s="28" t="s">
        <v>483</v>
      </c>
      <c r="I416" s="29" t="s">
        <v>225</v>
      </c>
      <c r="J416" s="28" t="s">
        <v>39</v>
      </c>
      <c r="K416" s="29" t="s">
        <v>61</v>
      </c>
      <c r="L416" s="30">
        <v>43535</v>
      </c>
      <c r="M416" s="31">
        <v>26818</v>
      </c>
    </row>
    <row r="417" spans="1:13" x14ac:dyDescent="0.25">
      <c r="C417" s="27" t="s">
        <v>489</v>
      </c>
      <c r="D417" s="28" t="s">
        <v>31</v>
      </c>
      <c r="E417" s="28" t="s">
        <v>490</v>
      </c>
      <c r="F417" s="29" t="s">
        <v>480</v>
      </c>
      <c r="G417" s="29" t="s">
        <v>440</v>
      </c>
      <c r="H417" s="28" t="s">
        <v>91</v>
      </c>
      <c r="I417" s="29" t="s">
        <v>47</v>
      </c>
      <c r="J417" s="28" t="s">
        <v>39</v>
      </c>
      <c r="K417" s="29" t="s">
        <v>48</v>
      </c>
      <c r="L417" s="30">
        <v>43646</v>
      </c>
      <c r="M417" s="31">
        <v>27209.489999999998</v>
      </c>
    </row>
    <row r="418" spans="1:13" x14ac:dyDescent="0.25">
      <c r="A418" s="26"/>
      <c r="B418" s="26"/>
      <c r="C418" s="34"/>
      <c r="D418" s="50"/>
      <c r="E418" s="35"/>
      <c r="F418" s="37"/>
      <c r="G418" s="37"/>
      <c r="H418" s="36"/>
      <c r="I418" s="37"/>
      <c r="J418" s="32"/>
      <c r="K418" s="37"/>
      <c r="L418" s="33"/>
      <c r="M418" s="51"/>
    </row>
    <row r="419" spans="1:13" ht="21" x14ac:dyDescent="0.25">
      <c r="A419" s="52"/>
      <c r="B419" s="39" t="s">
        <v>493</v>
      </c>
      <c r="C419" s="40"/>
      <c r="D419" s="41"/>
      <c r="E419" s="42"/>
      <c r="F419" s="43"/>
      <c r="G419" s="44"/>
      <c r="H419" s="44" t="s">
        <v>2</v>
      </c>
      <c r="I419" s="45">
        <f>COUNT(M421:M425)</f>
        <v>4</v>
      </c>
      <c r="J419" s="46"/>
      <c r="K419" s="46"/>
      <c r="L419" s="45" t="s">
        <v>3</v>
      </c>
      <c r="M419" s="47">
        <f>SUM(M421:M425)</f>
        <v>2558660.09</v>
      </c>
    </row>
    <row r="420" spans="1:13" ht="37.5" x14ac:dyDescent="0.25">
      <c r="A420" s="21"/>
      <c r="B420" s="21"/>
      <c r="C420" s="22" t="s">
        <v>5</v>
      </c>
      <c r="D420" s="23" t="s">
        <v>6</v>
      </c>
      <c r="E420" s="24" t="s">
        <v>7</v>
      </c>
      <c r="F420" s="24" t="s">
        <v>8</v>
      </c>
      <c r="G420" s="24" t="s">
        <v>9</v>
      </c>
      <c r="H420" s="24" t="s">
        <v>10</v>
      </c>
      <c r="I420" s="24" t="s">
        <v>11</v>
      </c>
      <c r="J420" s="24" t="s">
        <v>12</v>
      </c>
      <c r="K420" s="24" t="s">
        <v>13</v>
      </c>
      <c r="L420" s="25" t="s">
        <v>14</v>
      </c>
      <c r="M420" s="25" t="s">
        <v>3</v>
      </c>
    </row>
    <row r="421" spans="1:13" x14ac:dyDescent="0.25">
      <c r="C421" s="27" t="s">
        <v>494</v>
      </c>
      <c r="D421" s="28" t="s">
        <v>23</v>
      </c>
      <c r="E421" s="28" t="s">
        <v>493</v>
      </c>
      <c r="F421" s="29" t="s">
        <v>495</v>
      </c>
      <c r="G421" s="29" t="s">
        <v>440</v>
      </c>
      <c r="H421" s="28" t="s">
        <v>46</v>
      </c>
      <c r="I421" s="29" t="s">
        <v>47</v>
      </c>
      <c r="J421" s="28" t="s">
        <v>39</v>
      </c>
      <c r="K421" s="29" t="s">
        <v>48</v>
      </c>
      <c r="L421" s="30">
        <v>43373</v>
      </c>
      <c r="M421" s="31">
        <v>155993.82</v>
      </c>
    </row>
    <row r="422" spans="1:13" x14ac:dyDescent="0.25">
      <c r="C422" s="27" t="s">
        <v>494</v>
      </c>
      <c r="D422" s="28" t="s">
        <v>23</v>
      </c>
      <c r="E422" s="28" t="s">
        <v>493</v>
      </c>
      <c r="F422" s="29" t="s">
        <v>495</v>
      </c>
      <c r="G422" s="29" t="s">
        <v>440</v>
      </c>
      <c r="H422" s="28" t="s">
        <v>76</v>
      </c>
      <c r="I422" s="29" t="s">
        <v>47</v>
      </c>
      <c r="J422" s="28" t="s">
        <v>39</v>
      </c>
      <c r="K422" s="29" t="s">
        <v>48</v>
      </c>
      <c r="L422" s="30">
        <v>43465</v>
      </c>
      <c r="M422" s="31">
        <v>1407954.3699999999</v>
      </c>
    </row>
    <row r="423" spans="1:13" x14ac:dyDescent="0.25">
      <c r="C423" s="27" t="s">
        <v>494</v>
      </c>
      <c r="D423" s="28" t="s">
        <v>23</v>
      </c>
      <c r="E423" s="48" t="s">
        <v>493</v>
      </c>
      <c r="F423" s="49" t="s">
        <v>495</v>
      </c>
      <c r="G423" s="49" t="s">
        <v>440</v>
      </c>
      <c r="H423" s="28" t="s">
        <v>84</v>
      </c>
      <c r="I423" s="29" t="s">
        <v>47</v>
      </c>
      <c r="J423" s="28" t="s">
        <v>39</v>
      </c>
      <c r="K423" s="29" t="s">
        <v>48</v>
      </c>
      <c r="L423" s="30">
        <v>43555</v>
      </c>
      <c r="M423" s="31">
        <v>91367.9</v>
      </c>
    </row>
    <row r="424" spans="1:13" x14ac:dyDescent="0.25">
      <c r="C424" s="27" t="s">
        <v>494</v>
      </c>
      <c r="D424" s="28" t="s">
        <v>23</v>
      </c>
      <c r="E424" s="28" t="s">
        <v>493</v>
      </c>
      <c r="F424" s="29" t="s">
        <v>495</v>
      </c>
      <c r="G424" s="29" t="s">
        <v>440</v>
      </c>
      <c r="H424" s="28" t="s">
        <v>91</v>
      </c>
      <c r="I424" s="29" t="s">
        <v>47</v>
      </c>
      <c r="J424" s="28" t="s">
        <v>39</v>
      </c>
      <c r="K424" s="29" t="s">
        <v>48</v>
      </c>
      <c r="L424" s="30">
        <v>43646</v>
      </c>
      <c r="M424" s="31">
        <v>903344</v>
      </c>
    </row>
    <row r="425" spans="1:13" x14ac:dyDescent="0.25">
      <c r="A425" s="26"/>
      <c r="B425" s="26"/>
      <c r="C425" s="84"/>
      <c r="D425" s="28"/>
      <c r="E425" s="28"/>
      <c r="F425" s="29"/>
      <c r="G425" s="29"/>
      <c r="H425" s="28"/>
      <c r="I425" s="29"/>
      <c r="J425" s="28"/>
      <c r="K425" s="29"/>
      <c r="L425" s="77"/>
      <c r="M425" s="78"/>
    </row>
    <row r="426" spans="1:13" ht="21" x14ac:dyDescent="0.25">
      <c r="A426" s="52"/>
      <c r="B426" s="39" t="s">
        <v>496</v>
      </c>
      <c r="C426" s="40"/>
      <c r="D426" s="41"/>
      <c r="E426" s="42"/>
      <c r="F426" s="43"/>
      <c r="G426" s="44"/>
      <c r="H426" s="44" t="s">
        <v>2</v>
      </c>
      <c r="I426" s="45">
        <f>COUNT(M428:M441)</f>
        <v>13</v>
      </c>
      <c r="J426" s="46"/>
      <c r="K426" s="46"/>
      <c r="L426" s="45" t="s">
        <v>3</v>
      </c>
      <c r="M426" s="47">
        <f>SUM(M428:M441)</f>
        <v>913055.28</v>
      </c>
    </row>
    <row r="427" spans="1:13" ht="37.5" x14ac:dyDescent="0.25">
      <c r="A427" s="21"/>
      <c r="B427" s="21"/>
      <c r="C427" s="22" t="s">
        <v>5</v>
      </c>
      <c r="D427" s="23" t="s">
        <v>6</v>
      </c>
      <c r="E427" s="24" t="s">
        <v>7</v>
      </c>
      <c r="F427" s="24" t="s">
        <v>8</v>
      </c>
      <c r="G427" s="24" t="s">
        <v>9</v>
      </c>
      <c r="H427" s="24" t="s">
        <v>10</v>
      </c>
      <c r="I427" s="24" t="s">
        <v>11</v>
      </c>
      <c r="J427" s="24" t="s">
        <v>12</v>
      </c>
      <c r="K427" s="24" t="s">
        <v>13</v>
      </c>
      <c r="L427" s="25" t="s">
        <v>14</v>
      </c>
      <c r="M427" s="25" t="s">
        <v>3</v>
      </c>
    </row>
    <row r="428" spans="1:13" x14ac:dyDescent="0.25">
      <c r="C428" s="27" t="s">
        <v>497</v>
      </c>
      <c r="D428" s="28" t="s">
        <v>119</v>
      </c>
      <c r="E428" s="28" t="s">
        <v>498</v>
      </c>
      <c r="F428" s="29" t="s">
        <v>499</v>
      </c>
      <c r="G428" s="29" t="s">
        <v>440</v>
      </c>
      <c r="H428" s="28" t="s">
        <v>46</v>
      </c>
      <c r="I428" s="29" t="s">
        <v>47</v>
      </c>
      <c r="J428" s="28" t="s">
        <v>39</v>
      </c>
      <c r="K428" s="29" t="s">
        <v>48</v>
      </c>
      <c r="L428" s="30">
        <v>43373</v>
      </c>
      <c r="M428" s="31">
        <v>15249.99</v>
      </c>
    </row>
    <row r="429" spans="1:13" x14ac:dyDescent="0.25">
      <c r="C429" s="27" t="s">
        <v>500</v>
      </c>
      <c r="D429" s="28" t="s">
        <v>119</v>
      </c>
      <c r="E429" s="28" t="s">
        <v>501</v>
      </c>
      <c r="F429" s="29" t="s">
        <v>499</v>
      </c>
      <c r="G429" s="29" t="s">
        <v>440</v>
      </c>
      <c r="H429" s="28" t="s">
        <v>46</v>
      </c>
      <c r="I429" s="29" t="s">
        <v>47</v>
      </c>
      <c r="J429" s="28" t="s">
        <v>39</v>
      </c>
      <c r="K429" s="29" t="s">
        <v>48</v>
      </c>
      <c r="L429" s="30">
        <v>43373</v>
      </c>
      <c r="M429" s="31">
        <v>121242.04000000001</v>
      </c>
    </row>
    <row r="430" spans="1:13" x14ac:dyDescent="0.25">
      <c r="C430" s="27" t="s">
        <v>502</v>
      </c>
      <c r="D430" s="28" t="s">
        <v>119</v>
      </c>
      <c r="E430" s="28" t="s">
        <v>503</v>
      </c>
      <c r="F430" s="29" t="s">
        <v>499</v>
      </c>
      <c r="G430" s="29" t="s">
        <v>440</v>
      </c>
      <c r="H430" s="28" t="s">
        <v>46</v>
      </c>
      <c r="I430" s="29" t="s">
        <v>47</v>
      </c>
      <c r="J430" s="28" t="s">
        <v>39</v>
      </c>
      <c r="K430" s="29" t="s">
        <v>48</v>
      </c>
      <c r="L430" s="30">
        <v>43373</v>
      </c>
      <c r="M430" s="31">
        <v>77846.44</v>
      </c>
    </row>
    <row r="431" spans="1:13" ht="30" x14ac:dyDescent="0.25">
      <c r="C431" s="27">
        <v>19089</v>
      </c>
      <c r="D431" s="28" t="s">
        <v>119</v>
      </c>
      <c r="E431" s="28" t="s">
        <v>504</v>
      </c>
      <c r="F431" s="29" t="s">
        <v>499</v>
      </c>
      <c r="G431" s="29" t="s">
        <v>440</v>
      </c>
      <c r="H431" s="28" t="s">
        <v>466</v>
      </c>
      <c r="I431" s="29" t="s">
        <v>38</v>
      </c>
      <c r="J431" s="28" t="s">
        <v>39</v>
      </c>
      <c r="K431" s="29" t="s">
        <v>48</v>
      </c>
      <c r="L431" s="30">
        <v>43417</v>
      </c>
      <c r="M431" s="31">
        <v>161539</v>
      </c>
    </row>
    <row r="432" spans="1:13" x14ac:dyDescent="0.25">
      <c r="C432" s="27" t="s">
        <v>497</v>
      </c>
      <c r="D432" s="28" t="s">
        <v>119</v>
      </c>
      <c r="E432" s="28" t="s">
        <v>498</v>
      </c>
      <c r="F432" s="29" t="s">
        <v>499</v>
      </c>
      <c r="G432" s="29" t="s">
        <v>440</v>
      </c>
      <c r="H432" s="28" t="s">
        <v>76</v>
      </c>
      <c r="I432" s="29" t="s">
        <v>47</v>
      </c>
      <c r="J432" s="28" t="s">
        <v>39</v>
      </c>
      <c r="K432" s="29" t="s">
        <v>48</v>
      </c>
      <c r="L432" s="30">
        <v>43465</v>
      </c>
      <c r="M432" s="31">
        <v>15249.99</v>
      </c>
    </row>
    <row r="433" spans="1:13" x14ac:dyDescent="0.25">
      <c r="C433" s="27" t="s">
        <v>500</v>
      </c>
      <c r="D433" s="28" t="s">
        <v>119</v>
      </c>
      <c r="E433" s="28" t="s">
        <v>501</v>
      </c>
      <c r="F433" s="29" t="s">
        <v>499</v>
      </c>
      <c r="G433" s="29" t="s">
        <v>440</v>
      </c>
      <c r="H433" s="28" t="s">
        <v>76</v>
      </c>
      <c r="I433" s="29" t="s">
        <v>47</v>
      </c>
      <c r="J433" s="28" t="s">
        <v>39</v>
      </c>
      <c r="K433" s="29" t="s">
        <v>48</v>
      </c>
      <c r="L433" s="30">
        <v>43465</v>
      </c>
      <c r="M433" s="31">
        <v>103191.78</v>
      </c>
    </row>
    <row r="434" spans="1:13" x14ac:dyDescent="0.25">
      <c r="C434" s="27" t="s">
        <v>502</v>
      </c>
      <c r="D434" s="28" t="s">
        <v>119</v>
      </c>
      <c r="E434" s="28" t="s">
        <v>503</v>
      </c>
      <c r="F434" s="29" t="s">
        <v>499</v>
      </c>
      <c r="G434" s="29" t="s">
        <v>440</v>
      </c>
      <c r="H434" s="28" t="s">
        <v>76</v>
      </c>
      <c r="I434" s="29" t="s">
        <v>47</v>
      </c>
      <c r="J434" s="28" t="s">
        <v>39</v>
      </c>
      <c r="K434" s="29" t="s">
        <v>48</v>
      </c>
      <c r="L434" s="30">
        <v>43465</v>
      </c>
      <c r="M434" s="31">
        <v>63786.000000000015</v>
      </c>
    </row>
    <row r="435" spans="1:13" x14ac:dyDescent="0.25">
      <c r="C435" s="27" t="s">
        <v>497</v>
      </c>
      <c r="D435" s="28" t="s">
        <v>119</v>
      </c>
      <c r="E435" s="48" t="s">
        <v>498</v>
      </c>
      <c r="F435" s="49" t="s">
        <v>499</v>
      </c>
      <c r="G435" s="49" t="s">
        <v>440</v>
      </c>
      <c r="H435" s="28" t="s">
        <v>84</v>
      </c>
      <c r="I435" s="29" t="s">
        <v>47</v>
      </c>
      <c r="J435" s="28" t="s">
        <v>39</v>
      </c>
      <c r="K435" s="29" t="s">
        <v>48</v>
      </c>
      <c r="L435" s="30">
        <v>43555</v>
      </c>
      <c r="M435" s="31">
        <v>15249.99</v>
      </c>
    </row>
    <row r="436" spans="1:13" x14ac:dyDescent="0.25">
      <c r="C436" s="27" t="s">
        <v>500</v>
      </c>
      <c r="D436" s="28" t="s">
        <v>119</v>
      </c>
      <c r="E436" s="48" t="s">
        <v>501</v>
      </c>
      <c r="F436" s="49" t="s">
        <v>499</v>
      </c>
      <c r="G436" s="49" t="s">
        <v>440</v>
      </c>
      <c r="H436" s="28" t="s">
        <v>84</v>
      </c>
      <c r="I436" s="29" t="s">
        <v>47</v>
      </c>
      <c r="J436" s="28" t="s">
        <v>39</v>
      </c>
      <c r="K436" s="29" t="s">
        <v>48</v>
      </c>
      <c r="L436" s="30">
        <v>43555</v>
      </c>
      <c r="M436" s="31">
        <v>103191.78</v>
      </c>
    </row>
    <row r="437" spans="1:13" x14ac:dyDescent="0.25">
      <c r="C437" s="27" t="s">
        <v>502</v>
      </c>
      <c r="D437" s="28" t="s">
        <v>119</v>
      </c>
      <c r="E437" s="48" t="s">
        <v>503</v>
      </c>
      <c r="F437" s="49" t="s">
        <v>499</v>
      </c>
      <c r="G437" s="49" t="s">
        <v>440</v>
      </c>
      <c r="H437" s="28" t="s">
        <v>84</v>
      </c>
      <c r="I437" s="29" t="s">
        <v>47</v>
      </c>
      <c r="J437" s="28" t="s">
        <v>39</v>
      </c>
      <c r="K437" s="29" t="s">
        <v>48</v>
      </c>
      <c r="L437" s="30">
        <v>43555</v>
      </c>
      <c r="M437" s="31">
        <v>64941.1</v>
      </c>
    </row>
    <row r="438" spans="1:13" x14ac:dyDescent="0.25">
      <c r="C438" s="27" t="s">
        <v>497</v>
      </c>
      <c r="D438" s="28" t="s">
        <v>119</v>
      </c>
      <c r="E438" s="28" t="s">
        <v>498</v>
      </c>
      <c r="F438" s="29" t="s">
        <v>499</v>
      </c>
      <c r="G438" s="29" t="s">
        <v>440</v>
      </c>
      <c r="H438" s="28" t="s">
        <v>91</v>
      </c>
      <c r="I438" s="29" t="s">
        <v>47</v>
      </c>
      <c r="J438" s="28" t="s">
        <v>39</v>
      </c>
      <c r="K438" s="29" t="s">
        <v>48</v>
      </c>
      <c r="L438" s="30">
        <v>43646</v>
      </c>
      <c r="M438" s="31">
        <v>15249.99</v>
      </c>
    </row>
    <row r="439" spans="1:13" x14ac:dyDescent="0.25">
      <c r="C439" s="27" t="s">
        <v>500</v>
      </c>
      <c r="D439" s="28" t="s">
        <v>119</v>
      </c>
      <c r="E439" s="28" t="s">
        <v>501</v>
      </c>
      <c r="F439" s="29" t="s">
        <v>499</v>
      </c>
      <c r="G439" s="29" t="s">
        <v>440</v>
      </c>
      <c r="H439" s="28" t="s">
        <v>91</v>
      </c>
      <c r="I439" s="29" t="s">
        <v>47</v>
      </c>
      <c r="J439" s="28" t="s">
        <v>39</v>
      </c>
      <c r="K439" s="29" t="s">
        <v>48</v>
      </c>
      <c r="L439" s="30">
        <v>43646</v>
      </c>
      <c r="M439" s="31">
        <v>103191.78000000001</v>
      </c>
    </row>
    <row r="440" spans="1:13" x14ac:dyDescent="0.25">
      <c r="C440" s="27" t="s">
        <v>502</v>
      </c>
      <c r="D440" s="28" t="s">
        <v>119</v>
      </c>
      <c r="E440" s="28" t="s">
        <v>503</v>
      </c>
      <c r="F440" s="29" t="s">
        <v>499</v>
      </c>
      <c r="G440" s="29" t="s">
        <v>440</v>
      </c>
      <c r="H440" s="28" t="s">
        <v>91</v>
      </c>
      <c r="I440" s="29" t="s">
        <v>47</v>
      </c>
      <c r="J440" s="28" t="s">
        <v>39</v>
      </c>
      <c r="K440" s="29" t="s">
        <v>48</v>
      </c>
      <c r="L440" s="30">
        <v>43646</v>
      </c>
      <c r="M440" s="31">
        <v>53125.4</v>
      </c>
    </row>
    <row r="441" spans="1:13" x14ac:dyDescent="0.25">
      <c r="A441" s="26"/>
      <c r="B441" s="26"/>
      <c r="C441" s="84"/>
      <c r="D441" s="28"/>
      <c r="E441" s="28"/>
      <c r="F441" s="29"/>
      <c r="G441" s="29"/>
      <c r="H441" s="28"/>
      <c r="I441" s="29"/>
      <c r="J441" s="28"/>
      <c r="K441" s="29"/>
      <c r="L441" s="30"/>
      <c r="M441" s="31"/>
    </row>
    <row r="442" spans="1:13" ht="21" x14ac:dyDescent="0.25">
      <c r="A442" s="52"/>
      <c r="B442" s="39" t="s">
        <v>505</v>
      </c>
      <c r="C442" s="40"/>
      <c r="D442" s="41"/>
      <c r="E442" s="42"/>
      <c r="F442" s="43"/>
      <c r="G442" s="44"/>
      <c r="H442" s="44" t="s">
        <v>2</v>
      </c>
      <c r="I442" s="45">
        <f>COUNT(M444:M451)</f>
        <v>7</v>
      </c>
      <c r="J442" s="46"/>
      <c r="K442" s="46"/>
      <c r="L442" s="45" t="s">
        <v>3</v>
      </c>
      <c r="M442" s="47">
        <f>SUM(M444:M451)</f>
        <v>300408.66000000003</v>
      </c>
    </row>
    <row r="443" spans="1:13" ht="37.5" x14ac:dyDescent="0.25">
      <c r="A443" s="21"/>
      <c r="B443" s="21"/>
      <c r="C443" s="22" t="s">
        <v>5</v>
      </c>
      <c r="D443" s="23" t="s">
        <v>6</v>
      </c>
      <c r="E443" s="24" t="s">
        <v>7</v>
      </c>
      <c r="F443" s="24" t="s">
        <v>8</v>
      </c>
      <c r="G443" s="24" t="s">
        <v>9</v>
      </c>
      <c r="H443" s="24" t="s">
        <v>10</v>
      </c>
      <c r="I443" s="24" t="s">
        <v>11</v>
      </c>
      <c r="J443" s="24" t="s">
        <v>12</v>
      </c>
      <c r="K443" s="24" t="s">
        <v>13</v>
      </c>
      <c r="L443" s="25" t="s">
        <v>14</v>
      </c>
      <c r="M443" s="25" t="s">
        <v>3</v>
      </c>
    </row>
    <row r="444" spans="1:13" ht="30" x14ac:dyDescent="0.25">
      <c r="C444" s="79">
        <v>19008</v>
      </c>
      <c r="D444" s="80" t="s">
        <v>49</v>
      </c>
      <c r="E444" s="80" t="s">
        <v>506</v>
      </c>
      <c r="F444" s="81" t="s">
        <v>507</v>
      </c>
      <c r="G444" s="29" t="s">
        <v>440</v>
      </c>
      <c r="H444" s="80" t="s">
        <v>118</v>
      </c>
      <c r="I444" s="81" t="s">
        <v>38</v>
      </c>
      <c r="J444" s="28" t="s">
        <v>39</v>
      </c>
      <c r="K444" s="29" t="s">
        <v>48</v>
      </c>
      <c r="L444" s="77">
        <v>43294</v>
      </c>
      <c r="M444" s="78">
        <v>13340</v>
      </c>
    </row>
    <row r="445" spans="1:13" ht="30" x14ac:dyDescent="0.25">
      <c r="C445" s="27">
        <v>19076</v>
      </c>
      <c r="D445" s="28" t="s">
        <v>49</v>
      </c>
      <c r="E445" s="28" t="s">
        <v>508</v>
      </c>
      <c r="F445" s="29" t="s">
        <v>507</v>
      </c>
      <c r="G445" s="29" t="s">
        <v>440</v>
      </c>
      <c r="H445" s="28" t="s">
        <v>118</v>
      </c>
      <c r="I445" s="29" t="s">
        <v>47</v>
      </c>
      <c r="J445" s="28" t="s">
        <v>39</v>
      </c>
      <c r="K445" s="29" t="s">
        <v>48</v>
      </c>
      <c r="L445" s="30">
        <v>43395</v>
      </c>
      <c r="M445" s="31">
        <v>43000</v>
      </c>
    </row>
    <row r="446" spans="1:13" x14ac:dyDescent="0.25">
      <c r="C446" s="27" t="s">
        <v>509</v>
      </c>
      <c r="D446" s="28" t="s">
        <v>49</v>
      </c>
      <c r="E446" s="28" t="s">
        <v>510</v>
      </c>
      <c r="F446" s="29" t="s">
        <v>507</v>
      </c>
      <c r="G446" s="29" t="s">
        <v>440</v>
      </c>
      <c r="H446" s="28" t="s">
        <v>46</v>
      </c>
      <c r="I446" s="29" t="s">
        <v>47</v>
      </c>
      <c r="J446" s="28" t="s">
        <v>39</v>
      </c>
      <c r="K446" s="29" t="s">
        <v>48</v>
      </c>
      <c r="L446" s="30">
        <v>43373</v>
      </c>
      <c r="M446" s="31">
        <v>1040</v>
      </c>
    </row>
    <row r="447" spans="1:13" ht="30" x14ac:dyDescent="0.25">
      <c r="C447" s="27">
        <v>19013</v>
      </c>
      <c r="D447" s="28" t="s">
        <v>49</v>
      </c>
      <c r="E447" s="28" t="s">
        <v>511</v>
      </c>
      <c r="F447" s="29" t="s">
        <v>507</v>
      </c>
      <c r="G447" s="29" t="s">
        <v>440</v>
      </c>
      <c r="H447" s="28" t="s">
        <v>512</v>
      </c>
      <c r="I447" s="29" t="s">
        <v>60</v>
      </c>
      <c r="J447" s="28" t="s">
        <v>118</v>
      </c>
      <c r="K447" s="29" t="s">
        <v>40</v>
      </c>
      <c r="L447" s="30">
        <v>43416</v>
      </c>
      <c r="M447" s="31">
        <v>228708</v>
      </c>
    </row>
    <row r="448" spans="1:13" x14ac:dyDescent="0.25">
      <c r="C448" s="27" t="s">
        <v>509</v>
      </c>
      <c r="D448" s="28" t="s">
        <v>49</v>
      </c>
      <c r="E448" s="28" t="s">
        <v>510</v>
      </c>
      <c r="F448" s="29" t="s">
        <v>507</v>
      </c>
      <c r="G448" s="29" t="s">
        <v>440</v>
      </c>
      <c r="H448" s="28" t="s">
        <v>76</v>
      </c>
      <c r="I448" s="29" t="s">
        <v>47</v>
      </c>
      <c r="J448" s="28" t="s">
        <v>39</v>
      </c>
      <c r="K448" s="29" t="s">
        <v>48</v>
      </c>
      <c r="L448" s="30">
        <v>43465</v>
      </c>
      <c r="M448" s="31">
        <v>1275</v>
      </c>
    </row>
    <row r="449" spans="1:13" x14ac:dyDescent="0.25">
      <c r="C449" s="27" t="s">
        <v>509</v>
      </c>
      <c r="D449" s="28" t="s">
        <v>49</v>
      </c>
      <c r="E449" s="48" t="s">
        <v>510</v>
      </c>
      <c r="F449" s="49" t="s">
        <v>507</v>
      </c>
      <c r="G449" s="49" t="s">
        <v>440</v>
      </c>
      <c r="H449" s="28" t="s">
        <v>84</v>
      </c>
      <c r="I449" s="29" t="s">
        <v>47</v>
      </c>
      <c r="J449" s="28" t="s">
        <v>39</v>
      </c>
      <c r="K449" s="29" t="s">
        <v>48</v>
      </c>
      <c r="L449" s="30">
        <v>43555</v>
      </c>
      <c r="M449" s="31">
        <v>4127.38</v>
      </c>
    </row>
    <row r="450" spans="1:13" x14ac:dyDescent="0.25">
      <c r="C450" s="27" t="s">
        <v>509</v>
      </c>
      <c r="D450" s="28" t="s">
        <v>49</v>
      </c>
      <c r="E450" s="28" t="s">
        <v>510</v>
      </c>
      <c r="F450" s="29" t="s">
        <v>507</v>
      </c>
      <c r="G450" s="29" t="s">
        <v>440</v>
      </c>
      <c r="H450" s="28" t="s">
        <v>91</v>
      </c>
      <c r="I450" s="29" t="s">
        <v>47</v>
      </c>
      <c r="J450" s="28" t="s">
        <v>39</v>
      </c>
      <c r="K450" s="29" t="s">
        <v>48</v>
      </c>
      <c r="L450" s="30">
        <v>43646</v>
      </c>
      <c r="M450" s="31">
        <v>8918.2799999999988</v>
      </c>
    </row>
    <row r="451" spans="1:13" x14ac:dyDescent="0.25">
      <c r="A451" s="26"/>
      <c r="B451" s="26"/>
      <c r="C451" s="34"/>
      <c r="D451" s="50"/>
      <c r="E451" s="35"/>
      <c r="F451" s="37"/>
      <c r="G451" s="37"/>
      <c r="H451" s="36"/>
      <c r="I451" s="37"/>
      <c r="J451" s="32"/>
      <c r="K451" s="37"/>
      <c r="L451" s="33"/>
      <c r="M451" s="51"/>
    </row>
    <row r="452" spans="1:13" ht="21" x14ac:dyDescent="0.25">
      <c r="A452" s="11" t="s">
        <v>513</v>
      </c>
      <c r="B452" s="11"/>
      <c r="C452" s="12"/>
      <c r="D452" s="13"/>
      <c r="E452" s="14"/>
      <c r="F452" s="15"/>
      <c r="G452" s="16"/>
      <c r="H452" s="17" t="s">
        <v>2</v>
      </c>
      <c r="I452" s="18">
        <f>COUNT(M454:M460)</f>
        <v>6</v>
      </c>
      <c r="J452" s="18"/>
      <c r="K452" s="18"/>
      <c r="L452" s="17" t="s">
        <v>3</v>
      </c>
      <c r="M452" s="19">
        <f>SUM(M454:M460)</f>
        <v>1471507</v>
      </c>
    </row>
    <row r="453" spans="1:13" ht="37.5" x14ac:dyDescent="0.25">
      <c r="A453" s="21"/>
      <c r="B453" s="21"/>
      <c r="C453" s="22" t="s">
        <v>5</v>
      </c>
      <c r="D453" s="23" t="s">
        <v>6</v>
      </c>
      <c r="E453" s="24" t="s">
        <v>7</v>
      </c>
      <c r="F453" s="24" t="s">
        <v>8</v>
      </c>
      <c r="G453" s="24" t="s">
        <v>9</v>
      </c>
      <c r="H453" s="24" t="s">
        <v>10</v>
      </c>
      <c r="I453" s="24" t="s">
        <v>11</v>
      </c>
      <c r="J453" s="24" t="s">
        <v>12</v>
      </c>
      <c r="K453" s="24" t="s">
        <v>13</v>
      </c>
      <c r="L453" s="25" t="s">
        <v>14</v>
      </c>
      <c r="M453" s="25" t="s">
        <v>3</v>
      </c>
    </row>
    <row r="454" spans="1:13" ht="30" x14ac:dyDescent="0.25">
      <c r="C454" s="27">
        <v>15136</v>
      </c>
      <c r="D454" s="28" t="s">
        <v>159</v>
      </c>
      <c r="E454" s="28" t="s">
        <v>514</v>
      </c>
      <c r="F454" s="29" t="s">
        <v>515</v>
      </c>
      <c r="G454" s="29" t="s">
        <v>516</v>
      </c>
      <c r="H454" s="28" t="s">
        <v>136</v>
      </c>
      <c r="I454" s="29" t="s">
        <v>60</v>
      </c>
      <c r="J454" s="28" t="s">
        <v>39</v>
      </c>
      <c r="K454" s="29" t="s">
        <v>40</v>
      </c>
      <c r="L454" s="30">
        <v>43344</v>
      </c>
      <c r="M454" s="31">
        <v>308619</v>
      </c>
    </row>
    <row r="455" spans="1:13" ht="30" x14ac:dyDescent="0.25">
      <c r="C455" s="27">
        <v>17175</v>
      </c>
      <c r="D455" s="28" t="s">
        <v>159</v>
      </c>
      <c r="E455" s="28" t="s">
        <v>517</v>
      </c>
      <c r="F455" s="29" t="s">
        <v>515</v>
      </c>
      <c r="G455" s="29" t="s">
        <v>516</v>
      </c>
      <c r="H455" s="28" t="s">
        <v>136</v>
      </c>
      <c r="I455" s="29" t="s">
        <v>60</v>
      </c>
      <c r="J455" s="28" t="s">
        <v>39</v>
      </c>
      <c r="K455" s="29" t="s">
        <v>40</v>
      </c>
      <c r="L455" s="30">
        <v>43355</v>
      </c>
      <c r="M455" s="31">
        <v>270835</v>
      </c>
    </row>
    <row r="456" spans="1:13" ht="30" x14ac:dyDescent="0.25">
      <c r="C456" s="27">
        <v>19059</v>
      </c>
      <c r="D456" s="28" t="s">
        <v>141</v>
      </c>
      <c r="E456" s="28" t="s">
        <v>518</v>
      </c>
      <c r="F456" s="29" t="s">
        <v>519</v>
      </c>
      <c r="G456" s="29" t="s">
        <v>516</v>
      </c>
      <c r="H456" s="28" t="s">
        <v>228</v>
      </c>
      <c r="I456" s="29" t="s">
        <v>60</v>
      </c>
      <c r="J456" s="28" t="s">
        <v>520</v>
      </c>
      <c r="K456" s="29" t="s">
        <v>40</v>
      </c>
      <c r="L456" s="30">
        <v>43482</v>
      </c>
      <c r="M456" s="31">
        <v>3500</v>
      </c>
    </row>
    <row r="457" spans="1:13" ht="30" x14ac:dyDescent="0.25">
      <c r="C457" s="27">
        <v>17175</v>
      </c>
      <c r="D457" s="28" t="s">
        <v>159</v>
      </c>
      <c r="E457" s="28" t="s">
        <v>517</v>
      </c>
      <c r="F457" s="29" t="s">
        <v>515</v>
      </c>
      <c r="G457" s="29" t="s">
        <v>516</v>
      </c>
      <c r="H457" s="28" t="s">
        <v>136</v>
      </c>
      <c r="I457" s="29" t="s">
        <v>60</v>
      </c>
      <c r="J457" s="28" t="s">
        <v>39</v>
      </c>
      <c r="K457" s="29" t="s">
        <v>40</v>
      </c>
      <c r="L457" s="30">
        <v>43579</v>
      </c>
      <c r="M457" s="31">
        <v>283023</v>
      </c>
    </row>
    <row r="458" spans="1:13" ht="30" x14ac:dyDescent="0.25">
      <c r="C458" s="27">
        <v>15136</v>
      </c>
      <c r="D458" s="28" t="s">
        <v>159</v>
      </c>
      <c r="E458" s="28" t="s">
        <v>514</v>
      </c>
      <c r="F458" s="29" t="s">
        <v>515</v>
      </c>
      <c r="G458" s="29" t="s">
        <v>516</v>
      </c>
      <c r="H458" s="28" t="s">
        <v>136</v>
      </c>
      <c r="I458" s="29" t="s">
        <v>60</v>
      </c>
      <c r="J458" s="28" t="s">
        <v>39</v>
      </c>
      <c r="K458" s="29" t="s">
        <v>40</v>
      </c>
      <c r="L458" s="30">
        <v>43641</v>
      </c>
      <c r="M458" s="31">
        <v>322507</v>
      </c>
    </row>
    <row r="459" spans="1:13" ht="30" x14ac:dyDescent="0.25">
      <c r="C459" s="27">
        <v>17175</v>
      </c>
      <c r="D459" s="28" t="s">
        <v>159</v>
      </c>
      <c r="E459" s="28" t="s">
        <v>517</v>
      </c>
      <c r="F459" s="29" t="s">
        <v>515</v>
      </c>
      <c r="G459" s="29" t="s">
        <v>516</v>
      </c>
      <c r="H459" s="28" t="s">
        <v>136</v>
      </c>
      <c r="I459" s="29" t="s">
        <v>60</v>
      </c>
      <c r="J459" s="28" t="s">
        <v>39</v>
      </c>
      <c r="K459" s="29" t="s">
        <v>40</v>
      </c>
      <c r="L459" s="30">
        <v>43620</v>
      </c>
      <c r="M459" s="31">
        <v>283023</v>
      </c>
    </row>
    <row r="460" spans="1:13" x14ac:dyDescent="0.25">
      <c r="A460" s="26"/>
      <c r="B460" s="26"/>
      <c r="C460" s="33"/>
      <c r="D460" s="34"/>
      <c r="E460" s="35"/>
      <c r="F460" s="36"/>
      <c r="G460" s="37"/>
      <c r="H460" s="37"/>
      <c r="I460" s="36"/>
      <c r="J460" s="32"/>
      <c r="K460" s="32"/>
      <c r="L460" s="32"/>
      <c r="M460" s="38"/>
    </row>
    <row r="461" spans="1:13" ht="21" x14ac:dyDescent="0.25">
      <c r="A461" s="11" t="s">
        <v>521</v>
      </c>
      <c r="B461" s="11"/>
      <c r="C461" s="12"/>
      <c r="D461" s="13"/>
      <c r="E461" s="14"/>
      <c r="F461" s="15"/>
      <c r="G461" s="16"/>
      <c r="H461" s="17" t="s">
        <v>2</v>
      </c>
      <c r="I461" s="18">
        <f>COUNT(M463:M481)</f>
        <v>18</v>
      </c>
      <c r="J461" s="18"/>
      <c r="K461" s="18"/>
      <c r="L461" s="17" t="s">
        <v>3</v>
      </c>
      <c r="M461" s="19">
        <f>SUM(M463:M481)</f>
        <v>1982958.5</v>
      </c>
    </row>
    <row r="462" spans="1:13" ht="37.5" x14ac:dyDescent="0.25">
      <c r="A462" s="21"/>
      <c r="B462" s="21"/>
      <c r="C462" s="22" t="s">
        <v>5</v>
      </c>
      <c r="D462" s="23" t="s">
        <v>6</v>
      </c>
      <c r="E462" s="24" t="s">
        <v>7</v>
      </c>
      <c r="F462" s="24" t="s">
        <v>8</v>
      </c>
      <c r="G462" s="24" t="s">
        <v>9</v>
      </c>
      <c r="H462" s="24" t="s">
        <v>10</v>
      </c>
      <c r="I462" s="24" t="s">
        <v>11</v>
      </c>
      <c r="J462" s="24" t="s">
        <v>12</v>
      </c>
      <c r="K462" s="24" t="s">
        <v>13</v>
      </c>
      <c r="L462" s="25" t="s">
        <v>14</v>
      </c>
      <c r="M462" s="25" t="s">
        <v>3</v>
      </c>
    </row>
    <row r="463" spans="1:13" x14ac:dyDescent="0.25">
      <c r="C463" s="79">
        <v>19007</v>
      </c>
      <c r="D463" s="80" t="s">
        <v>67</v>
      </c>
      <c r="E463" s="80" t="s">
        <v>522</v>
      </c>
      <c r="F463" s="81" t="s">
        <v>523</v>
      </c>
      <c r="G463" s="29" t="s">
        <v>524</v>
      </c>
      <c r="H463" s="80" t="s">
        <v>136</v>
      </c>
      <c r="I463" s="81" t="s">
        <v>60</v>
      </c>
      <c r="J463" s="28" t="s">
        <v>525</v>
      </c>
      <c r="K463" s="29" t="s">
        <v>40</v>
      </c>
      <c r="L463" s="77">
        <v>43293</v>
      </c>
      <c r="M463" s="78">
        <v>54496</v>
      </c>
    </row>
    <row r="464" spans="1:13" ht="30" x14ac:dyDescent="0.25">
      <c r="C464" s="27">
        <v>15143</v>
      </c>
      <c r="D464" s="28" t="s">
        <v>80</v>
      </c>
      <c r="E464" s="28" t="s">
        <v>526</v>
      </c>
      <c r="F464" s="29" t="s">
        <v>523</v>
      </c>
      <c r="G464" s="29" t="s">
        <v>524</v>
      </c>
      <c r="H464" s="28" t="s">
        <v>136</v>
      </c>
      <c r="I464" s="29" t="s">
        <v>60</v>
      </c>
      <c r="J464" s="28" t="s">
        <v>39</v>
      </c>
      <c r="K464" s="29" t="s">
        <v>40</v>
      </c>
      <c r="L464" s="30">
        <v>43341</v>
      </c>
      <c r="M464" s="31">
        <v>242136</v>
      </c>
    </row>
    <row r="465" spans="3:13" ht="30" x14ac:dyDescent="0.25">
      <c r="C465" s="27">
        <v>18117</v>
      </c>
      <c r="D465" s="28" t="s">
        <v>105</v>
      </c>
      <c r="E465" s="28" t="s">
        <v>527</v>
      </c>
      <c r="F465" s="29" t="s">
        <v>523</v>
      </c>
      <c r="G465" s="29" t="s">
        <v>524</v>
      </c>
      <c r="H465" s="28" t="s">
        <v>37</v>
      </c>
      <c r="I465" s="29" t="s">
        <v>38</v>
      </c>
      <c r="J465" s="28" t="s">
        <v>39</v>
      </c>
      <c r="K465" s="29" t="s">
        <v>528</v>
      </c>
      <c r="L465" s="30">
        <v>43391</v>
      </c>
      <c r="M465" s="31">
        <v>10000</v>
      </c>
    </row>
    <row r="466" spans="3:13" ht="30" x14ac:dyDescent="0.25">
      <c r="C466" s="27">
        <v>18118</v>
      </c>
      <c r="D466" s="28" t="s">
        <v>121</v>
      </c>
      <c r="E466" s="28" t="s">
        <v>529</v>
      </c>
      <c r="F466" s="29" t="s">
        <v>523</v>
      </c>
      <c r="G466" s="29" t="s">
        <v>524</v>
      </c>
      <c r="H466" s="28" t="s">
        <v>530</v>
      </c>
      <c r="I466" s="29" t="s">
        <v>38</v>
      </c>
      <c r="J466" s="28" t="s">
        <v>531</v>
      </c>
      <c r="K466" s="29" t="s">
        <v>40</v>
      </c>
      <c r="L466" s="30">
        <v>43382</v>
      </c>
      <c r="M466" s="31">
        <v>235050</v>
      </c>
    </row>
    <row r="467" spans="3:13" x14ac:dyDescent="0.25">
      <c r="C467" s="27" t="s">
        <v>532</v>
      </c>
      <c r="D467" s="28" t="s">
        <v>122</v>
      </c>
      <c r="E467" s="28" t="s">
        <v>533</v>
      </c>
      <c r="F467" s="29" t="s">
        <v>523</v>
      </c>
      <c r="G467" s="29" t="s">
        <v>524</v>
      </c>
      <c r="H467" s="28" t="s">
        <v>46</v>
      </c>
      <c r="I467" s="29" t="s">
        <v>47</v>
      </c>
      <c r="J467" s="28" t="s">
        <v>39</v>
      </c>
      <c r="K467" s="29" t="s">
        <v>48</v>
      </c>
      <c r="L467" s="30">
        <v>43373</v>
      </c>
      <c r="M467" s="31">
        <v>300</v>
      </c>
    </row>
    <row r="468" spans="3:13" x14ac:dyDescent="0.25">
      <c r="C468" s="27">
        <v>17245</v>
      </c>
      <c r="D468" s="28" t="s">
        <v>163</v>
      </c>
      <c r="E468" s="28" t="s">
        <v>534</v>
      </c>
      <c r="F468" s="29" t="s">
        <v>523</v>
      </c>
      <c r="G468" s="29" t="s">
        <v>524</v>
      </c>
      <c r="H468" s="28" t="s">
        <v>136</v>
      </c>
      <c r="I468" s="29" t="s">
        <v>60</v>
      </c>
      <c r="J468" s="28" t="s">
        <v>39</v>
      </c>
      <c r="K468" s="29" t="s">
        <v>40</v>
      </c>
      <c r="L468" s="30">
        <v>43381</v>
      </c>
      <c r="M468" s="31">
        <v>40358</v>
      </c>
    </row>
    <row r="469" spans="3:13" ht="45" x14ac:dyDescent="0.25">
      <c r="C469" s="27">
        <v>17182</v>
      </c>
      <c r="D469" s="28" t="s">
        <v>168</v>
      </c>
      <c r="E469" s="28" t="s">
        <v>535</v>
      </c>
      <c r="F469" s="29" t="s">
        <v>523</v>
      </c>
      <c r="G469" s="29" t="s">
        <v>524</v>
      </c>
      <c r="H469" s="28" t="s">
        <v>136</v>
      </c>
      <c r="I469" s="29" t="s">
        <v>60</v>
      </c>
      <c r="J469" s="28" t="s">
        <v>144</v>
      </c>
      <c r="K469" s="29" t="s">
        <v>40</v>
      </c>
      <c r="L469" s="30">
        <v>43403</v>
      </c>
      <c r="M469" s="31">
        <v>10000</v>
      </c>
    </row>
    <row r="470" spans="3:13" ht="30" x14ac:dyDescent="0.25">
      <c r="C470" s="27">
        <v>19094</v>
      </c>
      <c r="D470" s="28" t="s">
        <v>27</v>
      </c>
      <c r="E470" s="28" t="s">
        <v>536</v>
      </c>
      <c r="F470" s="29" t="s">
        <v>523</v>
      </c>
      <c r="G470" s="29" t="s">
        <v>524</v>
      </c>
      <c r="H470" s="28" t="s">
        <v>537</v>
      </c>
      <c r="I470" s="29" t="s">
        <v>38</v>
      </c>
      <c r="J470" s="28" t="s">
        <v>39</v>
      </c>
      <c r="K470" s="29" t="s">
        <v>40</v>
      </c>
      <c r="L470" s="30">
        <v>43432</v>
      </c>
      <c r="M470" s="31">
        <v>8400</v>
      </c>
    </row>
    <row r="471" spans="3:13" x14ac:dyDescent="0.25">
      <c r="C471" s="27" t="s">
        <v>532</v>
      </c>
      <c r="D471" s="28" t="s">
        <v>122</v>
      </c>
      <c r="E471" s="48" t="s">
        <v>533</v>
      </c>
      <c r="F471" s="49" t="s">
        <v>523</v>
      </c>
      <c r="G471" s="49" t="s">
        <v>524</v>
      </c>
      <c r="H471" s="28" t="s">
        <v>84</v>
      </c>
      <c r="I471" s="29" t="s">
        <v>47</v>
      </c>
      <c r="J471" s="28" t="s">
        <v>39</v>
      </c>
      <c r="K471" s="29" t="s">
        <v>48</v>
      </c>
      <c r="L471" s="30">
        <v>43555</v>
      </c>
      <c r="M471" s="31">
        <v>157.5</v>
      </c>
    </row>
    <row r="472" spans="3:13" ht="30" x14ac:dyDescent="0.25">
      <c r="C472" s="27">
        <v>19065</v>
      </c>
      <c r="D472" s="28" t="s">
        <v>43</v>
      </c>
      <c r="E472" s="28" t="s">
        <v>538</v>
      </c>
      <c r="F472" s="29" t="s">
        <v>523</v>
      </c>
      <c r="G472" s="29" t="s">
        <v>524</v>
      </c>
      <c r="H472" s="28" t="s">
        <v>296</v>
      </c>
      <c r="I472" s="29" t="s">
        <v>60</v>
      </c>
      <c r="J472" s="28" t="s">
        <v>39</v>
      </c>
      <c r="K472" s="29" t="s">
        <v>40</v>
      </c>
      <c r="L472" s="30">
        <v>43586</v>
      </c>
      <c r="M472" s="31">
        <v>99278</v>
      </c>
    </row>
    <row r="473" spans="3:13" ht="30" x14ac:dyDescent="0.25">
      <c r="C473" s="27">
        <v>19065</v>
      </c>
      <c r="D473" s="28" t="s">
        <v>126</v>
      </c>
      <c r="E473" s="28" t="s">
        <v>538</v>
      </c>
      <c r="F473" s="29" t="s">
        <v>523</v>
      </c>
      <c r="G473" s="29" t="s">
        <v>524</v>
      </c>
      <c r="H473" s="28" t="s">
        <v>296</v>
      </c>
      <c r="I473" s="29" t="s">
        <v>60</v>
      </c>
      <c r="J473" s="28" t="s">
        <v>39</v>
      </c>
      <c r="K473" s="29" t="s">
        <v>40</v>
      </c>
      <c r="L473" s="30">
        <v>43586</v>
      </c>
      <c r="M473" s="31">
        <v>99279</v>
      </c>
    </row>
    <row r="474" spans="3:13" ht="30" x14ac:dyDescent="0.25">
      <c r="C474" s="27">
        <v>15143</v>
      </c>
      <c r="D474" s="28" t="s">
        <v>80</v>
      </c>
      <c r="E474" s="28" t="s">
        <v>526</v>
      </c>
      <c r="F474" s="29" t="s">
        <v>523</v>
      </c>
      <c r="G474" s="29" t="s">
        <v>524</v>
      </c>
      <c r="H474" s="28" t="s">
        <v>136</v>
      </c>
      <c r="I474" s="29" t="s">
        <v>60</v>
      </c>
      <c r="J474" s="28" t="s">
        <v>39</v>
      </c>
      <c r="K474" s="29" t="s">
        <v>40</v>
      </c>
      <c r="L474" s="30">
        <v>43641</v>
      </c>
      <c r="M474" s="31">
        <v>253032</v>
      </c>
    </row>
    <row r="475" spans="3:13" ht="45" x14ac:dyDescent="0.25">
      <c r="C475" s="27">
        <v>19199</v>
      </c>
      <c r="D475" s="28" t="s">
        <v>67</v>
      </c>
      <c r="E475" s="28" t="s">
        <v>522</v>
      </c>
      <c r="F475" s="29" t="s">
        <v>523</v>
      </c>
      <c r="G475" s="29" t="s">
        <v>524</v>
      </c>
      <c r="H475" s="28" t="s">
        <v>136</v>
      </c>
      <c r="I475" s="29" t="s">
        <v>60</v>
      </c>
      <c r="J475" s="28" t="s">
        <v>144</v>
      </c>
      <c r="K475" s="29" t="s">
        <v>40</v>
      </c>
      <c r="L475" s="30">
        <v>43629</v>
      </c>
      <c r="M475" s="31">
        <v>140484</v>
      </c>
    </row>
    <row r="476" spans="3:13" ht="45" x14ac:dyDescent="0.25">
      <c r="C476" s="27">
        <v>19213</v>
      </c>
      <c r="D476" s="28" t="s">
        <v>67</v>
      </c>
      <c r="E476" s="28" t="s">
        <v>467</v>
      </c>
      <c r="F476" s="29" t="s">
        <v>523</v>
      </c>
      <c r="G476" s="29" t="s">
        <v>524</v>
      </c>
      <c r="H476" s="28" t="s">
        <v>144</v>
      </c>
      <c r="I476" s="29" t="s">
        <v>38</v>
      </c>
      <c r="J476" s="28" t="s">
        <v>39</v>
      </c>
      <c r="K476" s="29" t="s">
        <v>40</v>
      </c>
      <c r="L476" s="30">
        <v>43644</v>
      </c>
      <c r="M476" s="31">
        <v>74399</v>
      </c>
    </row>
    <row r="477" spans="3:13" ht="60" x14ac:dyDescent="0.25">
      <c r="C477" s="27">
        <v>19130</v>
      </c>
      <c r="D477" s="28" t="s">
        <v>203</v>
      </c>
      <c r="E477" s="28" t="s">
        <v>539</v>
      </c>
      <c r="F477" s="29" t="s">
        <v>523</v>
      </c>
      <c r="G477" s="29" t="s">
        <v>524</v>
      </c>
      <c r="H477" s="28" t="s">
        <v>296</v>
      </c>
      <c r="I477" s="29" t="s">
        <v>60</v>
      </c>
      <c r="J477" s="28" t="s">
        <v>39</v>
      </c>
      <c r="K477" s="29" t="s">
        <v>293</v>
      </c>
      <c r="L477" s="30">
        <v>43643</v>
      </c>
      <c r="M477" s="31">
        <v>121395</v>
      </c>
    </row>
    <row r="478" spans="3:13" ht="60" x14ac:dyDescent="0.25">
      <c r="C478" s="27">
        <v>19130</v>
      </c>
      <c r="D478" s="28" t="s">
        <v>205</v>
      </c>
      <c r="E478" s="28" t="s">
        <v>539</v>
      </c>
      <c r="F478" s="29" t="s">
        <v>523</v>
      </c>
      <c r="G478" s="29" t="s">
        <v>524</v>
      </c>
      <c r="H478" s="28" t="s">
        <v>296</v>
      </c>
      <c r="I478" s="29" t="s">
        <v>60</v>
      </c>
      <c r="J478" s="28" t="s">
        <v>39</v>
      </c>
      <c r="K478" s="29" t="s">
        <v>293</v>
      </c>
      <c r="L478" s="30">
        <v>43643</v>
      </c>
      <c r="M478" s="31">
        <v>121395</v>
      </c>
    </row>
    <row r="479" spans="3:13" ht="30" x14ac:dyDescent="0.25">
      <c r="C479" s="27">
        <v>18054</v>
      </c>
      <c r="D479" s="28" t="s">
        <v>206</v>
      </c>
      <c r="E479" s="28" t="s">
        <v>540</v>
      </c>
      <c r="F479" s="29" t="s">
        <v>523</v>
      </c>
      <c r="G479" s="29" t="s">
        <v>524</v>
      </c>
      <c r="H479" s="28" t="s">
        <v>304</v>
      </c>
      <c r="I479" s="29" t="s">
        <v>60</v>
      </c>
      <c r="J479" s="28" t="s">
        <v>369</v>
      </c>
      <c r="K479" s="29" t="s">
        <v>528</v>
      </c>
      <c r="L479" s="30">
        <v>43636</v>
      </c>
      <c r="M479" s="31">
        <v>50534</v>
      </c>
    </row>
    <row r="480" spans="3:13" ht="45" x14ac:dyDescent="0.25">
      <c r="C480" s="27">
        <v>17182</v>
      </c>
      <c r="D480" s="28" t="s">
        <v>168</v>
      </c>
      <c r="E480" s="28" t="s">
        <v>535</v>
      </c>
      <c r="F480" s="29" t="s">
        <v>523</v>
      </c>
      <c r="G480" s="29" t="s">
        <v>524</v>
      </c>
      <c r="H480" s="28" t="s">
        <v>136</v>
      </c>
      <c r="I480" s="29" t="s">
        <v>60</v>
      </c>
      <c r="J480" s="28" t="s">
        <v>144</v>
      </c>
      <c r="K480" s="29" t="s">
        <v>40</v>
      </c>
      <c r="L480" s="30">
        <v>43629</v>
      </c>
      <c r="M480" s="31">
        <v>422265</v>
      </c>
    </row>
    <row r="481" spans="1:13" x14ac:dyDescent="0.25">
      <c r="A481" s="26"/>
      <c r="B481" s="26"/>
      <c r="C481" s="34"/>
      <c r="D481" s="50"/>
      <c r="E481" s="35"/>
      <c r="F481" s="37"/>
      <c r="G481" s="37"/>
      <c r="H481" s="36"/>
      <c r="I481" s="37"/>
      <c r="J481" s="32"/>
      <c r="K481" s="37"/>
      <c r="L481" s="33"/>
      <c r="M481" s="51"/>
    </row>
    <row r="482" spans="1:13" x14ac:dyDescent="0.25">
      <c r="A482" s="26"/>
      <c r="B482" s="26"/>
      <c r="C482" s="85"/>
      <c r="D482" s="86"/>
      <c r="E482" s="87"/>
      <c r="F482" s="88"/>
      <c r="G482" s="89"/>
      <c r="H482" s="89"/>
      <c r="I482" s="88"/>
      <c r="J482" s="26"/>
      <c r="K482" s="26"/>
      <c r="L482" s="26"/>
      <c r="M482" s="90"/>
    </row>
    <row r="483" spans="1:13" x14ac:dyDescent="0.25">
      <c r="A483" s="26"/>
      <c r="B483" s="26"/>
      <c r="C483" s="85"/>
      <c r="D483" s="86"/>
      <c r="E483" s="87"/>
      <c r="F483" s="88"/>
      <c r="G483" s="89"/>
      <c r="H483" s="89"/>
      <c r="I483" s="88"/>
      <c r="J483" s="26"/>
      <c r="K483" s="26"/>
      <c r="L483" s="26"/>
      <c r="M483" s="90"/>
    </row>
  </sheetData>
  <mergeCells count="1">
    <mergeCell ref="A1:M1"/>
  </mergeCells>
  <dataValidations count="7">
    <dataValidation type="list" allowBlank="1" showInputMessage="1" showErrorMessage="1" sqref="D29:D30 D70:D72 D299:D300 D318 D121:D153 D166:D186 D235:D238 D242:D268 D272:D295 D203:D231 D34:D41 D10:D25 D55:D58 D62:D65 D46:D51 D100:D108 D81:D96 D313:D314 D346:D355 D337:D342 D304:D305 D323:D333 D454:D459 D398:D404 D408:D417 D421:D424 D428:D440 D444:D450 D360:D394 D463:D480" xr:uid="{65D35AB1-E512-45E3-9950-21C47575911A}">
      <formula1>PRINCIPAL_INVESTIGATORS</formula1>
    </dataValidation>
    <dataValidation type="list" allowBlank="1" showInputMessage="1" showErrorMessage="1" sqref="D194 D190 D198:D199 D157 D5 D112 D76 D31 D59 D319 D441 D162:D163 D66 D46 D100:D102 D425 D379 D313:D314" xr:uid="{8C0C1C13-3FBF-4DB7-93CB-7070518486D7}">
      <formula1>PI</formula1>
    </dataValidation>
    <dataValidation type="list" allowBlank="1" showInputMessage="1" showErrorMessage="1" sqref="F194 F190 F198:F199 F157 F5 F112 F76 F162:F163 E37 F29:F31 F70:F72 F299:F300 F318:F319 F121:F153 F166:F186 F235:F238 F242:F268 F272:F295 F203:F231 F34:F41 F10:F25 F55:F59 F62:F66 F46:F51 F100:F108 F81:F96 F313:F314 F346:F355 F337:F342 F304:F305 F323:F333 F454:F459 F398:F404 F408:F417 F421:F425 F428:F441 F444:F450 F360:F394 F463:F480" xr:uid="{EAE227FF-398C-450A-8DE6-EB2C391B9AFB}">
      <formula1>Dept</formula1>
    </dataValidation>
    <dataValidation type="list" allowBlank="1" showInputMessage="1" showErrorMessage="1" sqref="G194 G190 G198:G199 G157 G5 G112 G76 G162:G163 F37 G29:G31 G70:G72 G299:G300 G318:G319 G121:G153 G166:G186 G235:G238 G242:G268 G272:G295 G203:G231 G34:G41 G10:G25 G55:G59 G62:G66 G46:G51 G100:G108 G81:G96 G313:G314 G346:G355 G337:G342 G304:G305 G323:G333 G454:G459 G398:G404 G408:G417 G421:G425 G428:G441 G444:G450 G360:G394 G463:G480" xr:uid="{9B309304-6490-4BD3-83B9-A1AE819C207E}">
      <formula1>College</formula1>
    </dataValidation>
    <dataValidation type="list" allowBlank="1" showInputMessage="1" showErrorMessage="1" sqref="J194 H194 J190 H190 J198:J199 H198:H199 J157 H157 J5 H5 H112 J112 J76 H76 J162:J163 H162:H163 G37:H37 H29:H31 J29:J31 J70:J72 H70:H72 J299:J300 H299:H300 H318:H319 J318:J319 J121:J153 H121:H153 H166:H186 J166:J186 H235:H238 J235:J238 H242:H268 J242:J268 H272:H295 H203:H231 J272:J295 J203:J231 H34:H41 H10:H25 J34:J41 J10:J25 J55:J59 H55:H59 H62:H66 H46:H51 J62:J66 J46:J51 H100:H108 H81:H96 J100:J108 J81:J96 H313:H314 J313:J314 H346:H355 J346:J355 J337:J342 H337:H342 H304:H305 H323:H333 J304:J305 J323:J333 H454:H459 J454:J459 H398:H404 J398:J404 J408:J417 H408:H417 H421:H425 J421:J425 J428:J441 H428:H441 H444:H450 H360:H394 J444:J450 J360:J394 H463:H480 J463:J480" xr:uid="{D309D94F-418F-420D-99E9-35375BB22B65}">
      <formula1>Agency</formula1>
    </dataValidation>
    <dataValidation type="list" allowBlank="1" showInputMessage="1" showErrorMessage="1" sqref="I194 I190 I198:I199 I157 I5 I112 I76 I162:I163 I29:I31 I70:I72 I299:I300 I318:I319 I121:I153 I166:I186 I235:I238 I242:I268 I272:I295 I203:I231 I34:I41 I10:I25 I55:I59 I62:I66 I46:I51 I100:I108 I81:I96 I313:I314 I346:I355 I337:I342 I304:I305 I323:I333 I454:I459 I398:I404 E404 E417 I408:I417 I421:I425 E424 E438:E440 I428:I441 I444:I450 I360:I394 E450 E380:E394 I463:I480" xr:uid="{0C653AAD-8B18-4477-8B81-F8F3BB8E6BB2}">
      <formula1>AgencyType</formula1>
    </dataValidation>
    <dataValidation type="list" allowBlank="1" showInputMessage="1" showErrorMessage="1" sqref="K194 K190 K198:K199 K157 K5 K112 K76 K162:K163 K29:K31 K70:K72 K299:K300 K318:K319 K121:K153 K166:K186 K235:K238 K242:K268 K272:K295 K203:K231 K34:K41 K10:K25 K55:K59 K62:K66 K46:K51 K100:K108 K81:K96 K313:K314 K346:K355 K337:K342 K304:K305 K323:K333 K454:K459 K398:K404 K408:K417 K421:K425 K428:K441 K444:K450 K360:K394 K463:K480" xr:uid="{58EEED26-EA7B-43C0-B3EF-DF2D6896F025}">
      <formula1>Use</formula1>
    </dataValidation>
  </dataValidations>
  <pageMargins left="0.7" right="0.7" top="0.75" bottom="0.75" header="0.3" footer="0.3"/>
  <pageSetup scale="25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Share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2019-07-24T16:12:05Z</dcterms:created>
  <dcterms:modified xsi:type="dcterms:W3CDTF">2019-07-24T16:13:10Z</dcterms:modified>
</cp:coreProperties>
</file>