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mercury\Zordell\Website Reports\"/>
    </mc:Choice>
  </mc:AlternateContent>
  <bookViews>
    <workbookView xWindow="0" yWindow="0" windowWidth="28800" windowHeight="11835"/>
  </bookViews>
  <sheets>
    <sheet name="Credit Share S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xlnm._FilterDatabase" localSheetId="0" hidden="1">'Credit Share S'!$E$1:$E$522</definedName>
    <definedName name="Agency">'[1]Dropdown Lists'!$D$4:$D$293</definedName>
    <definedName name="AgencyType">'[1]Dropdown Lists'!$E$4:$E$10</definedName>
    <definedName name="COIForm">'[2]Dropdown Lists'!$G$4:$G$6</definedName>
    <definedName name="COITraining">'[2]Dropdown Lists'!$H$4:$H$6</definedName>
    <definedName name="College">'[1]Dropdown Lists'!$C$4:$C$19</definedName>
    <definedName name="Dept">'[1]Dropdown Lists'!$B$4:$B$95</definedName>
    <definedName name="PI">'[1]Dropdown Lists'!$A$4:$A$240</definedName>
    <definedName name="PRINCIPAL_INVESTIGATORS">'[3]Dropdown Lists'!$A$4:$A$323</definedName>
    <definedName name="RadioBio">'[2]Dropdown Lists'!$K$4:$K$6</definedName>
    <definedName name="RCRTraining">'[2]Dropdown Lists'!$I$4:$I$6</definedName>
    <definedName name="Use">'[1]Dropdown Lists'!$F$4:$F$10</definedName>
    <definedName name="YesNo">'[2]Dropdown Lists'!$J$4:$J$5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505" i="1" l="1"/>
  <c r="J505" i="1"/>
  <c r="M501" i="1"/>
  <c r="J501" i="1"/>
  <c r="M492" i="1"/>
  <c r="J492" i="1"/>
  <c r="M480" i="1"/>
  <c r="J480" i="1"/>
  <c r="M473" i="1"/>
  <c r="J473" i="1"/>
  <c r="M463" i="1"/>
  <c r="J463" i="1"/>
  <c r="M448" i="1"/>
  <c r="J448" i="1"/>
  <c r="M421" i="1"/>
  <c r="J421" i="1"/>
  <c r="J420" i="1" s="1"/>
  <c r="M420" i="1"/>
  <c r="M410" i="1"/>
  <c r="J410" i="1"/>
  <c r="M396" i="1"/>
  <c r="J396" i="1"/>
  <c r="M384" i="1"/>
  <c r="J384" i="1"/>
  <c r="M383" i="1"/>
  <c r="J383" i="1"/>
  <c r="M378" i="1"/>
  <c r="J378" i="1"/>
  <c r="M369" i="1"/>
  <c r="J369" i="1"/>
  <c r="M365" i="1"/>
  <c r="J365" i="1"/>
  <c r="M361" i="1"/>
  <c r="J361" i="1"/>
  <c r="M357" i="1"/>
  <c r="J357" i="1"/>
  <c r="M342" i="1"/>
  <c r="J342" i="1"/>
  <c r="M324" i="1"/>
  <c r="J324" i="1"/>
  <c r="M317" i="1"/>
  <c r="M242" i="1" s="1"/>
  <c r="J317" i="1"/>
  <c r="M243" i="1"/>
  <c r="J243" i="1"/>
  <c r="M238" i="1"/>
  <c r="J238" i="1"/>
  <c r="M234" i="1"/>
  <c r="J234" i="1"/>
  <c r="M230" i="1"/>
  <c r="J230" i="1"/>
  <c r="M209" i="1"/>
  <c r="J209" i="1"/>
  <c r="M200" i="1"/>
  <c r="M199" i="1" s="1"/>
  <c r="J200" i="1"/>
  <c r="M195" i="1"/>
  <c r="J195" i="1"/>
  <c r="M145" i="1"/>
  <c r="J145" i="1"/>
  <c r="M144" i="1"/>
  <c r="M140" i="1"/>
  <c r="J140" i="1"/>
  <c r="M135" i="1"/>
  <c r="J135" i="1"/>
  <c r="M122" i="1"/>
  <c r="J122" i="1"/>
  <c r="M100" i="1"/>
  <c r="J100" i="1"/>
  <c r="J99" i="1" s="1"/>
  <c r="M99" i="1"/>
  <c r="M95" i="1"/>
  <c r="J95" i="1"/>
  <c r="M88" i="1"/>
  <c r="M87" i="1" s="1"/>
  <c r="M2" i="1" s="1"/>
  <c r="J88" i="1"/>
  <c r="J87" i="1" s="1"/>
  <c r="M64" i="1"/>
  <c r="J64" i="1"/>
  <c r="J48" i="1" s="1"/>
  <c r="M56" i="1"/>
  <c r="J56" i="1"/>
  <c r="M49" i="1"/>
  <c r="J49" i="1"/>
  <c r="M48" i="1"/>
  <c r="M38" i="1"/>
  <c r="J38" i="1"/>
  <c r="M32" i="1"/>
  <c r="M7" i="1" s="1"/>
  <c r="J32" i="1"/>
  <c r="M8" i="1"/>
  <c r="J8" i="1"/>
  <c r="J7" i="1" s="1"/>
  <c r="M3" i="1"/>
  <c r="J3" i="1"/>
  <c r="J144" i="1" l="1"/>
  <c r="J2" i="1" s="1"/>
  <c r="J242" i="1"/>
  <c r="J199" i="1"/>
</calcChain>
</file>

<file path=xl/sharedStrings.xml><?xml version="1.0" encoding="utf-8"?>
<sst xmlns="http://schemas.openxmlformats.org/spreadsheetml/2006/main" count="3757" uniqueCount="621">
  <si>
    <t>Missouri State University Fiscal Year 2018</t>
  </si>
  <si>
    <t xml:space="preserve"> Credit Share Submissions by Department</t>
  </si>
  <si>
    <t>Number Submitted:</t>
  </si>
  <si>
    <t>Requested Funding:</t>
  </si>
  <si>
    <t>Administrative Services</t>
  </si>
  <si>
    <t>Proposal Received</t>
  </si>
  <si>
    <t>ORA #</t>
  </si>
  <si>
    <t>Principal Investigator</t>
  </si>
  <si>
    <t>Project Title</t>
  </si>
  <si>
    <t>Dept</t>
  </si>
  <si>
    <t>College</t>
  </si>
  <si>
    <t>Prime Agency</t>
  </si>
  <si>
    <t>Agency Type</t>
  </si>
  <si>
    <t>Pass Through Agency</t>
  </si>
  <si>
    <t>Use</t>
  </si>
  <si>
    <t>Funding Requested</t>
  </si>
  <si>
    <t>Hall, David</t>
  </si>
  <si>
    <t>Stop the Bleed Firehouse Subs Grant</t>
  </si>
  <si>
    <t>S&amp;T</t>
  </si>
  <si>
    <t>AS</t>
  </si>
  <si>
    <t>Firehouse Subs Public Safety Foundation</t>
  </si>
  <si>
    <t>Non-Profit</t>
  </si>
  <si>
    <t>N/A</t>
  </si>
  <si>
    <t>Service</t>
  </si>
  <si>
    <t>College of Agriculture</t>
  </si>
  <si>
    <t>B02166</t>
  </si>
  <si>
    <t>Del Vecchio, Ronald</t>
  </si>
  <si>
    <t>Quarter 1 B Accounts</t>
  </si>
  <si>
    <t>AGR</t>
  </si>
  <si>
    <t>COAG</t>
  </si>
  <si>
    <t>Other</t>
  </si>
  <si>
    <t>Chen, Li-Ling</t>
  </si>
  <si>
    <t>Burton, Michael</t>
  </si>
  <si>
    <t>B02385</t>
  </si>
  <si>
    <t>Rimal, Arbindra</t>
  </si>
  <si>
    <t>Improving Agriculture Policy Design, Implementation, and Resource Allocation</t>
  </si>
  <si>
    <t>BEC</t>
  </si>
  <si>
    <t>US Department of Agriculture</t>
  </si>
  <si>
    <t>Federal</t>
  </si>
  <si>
    <t>Basic Research</t>
  </si>
  <si>
    <t>Remley, Melissa</t>
  </si>
  <si>
    <t>Conservation and Agriculture Demonstrations on Journagan Ranch</t>
  </si>
  <si>
    <t>Missouri Department of Conservation</t>
  </si>
  <si>
    <t>State</t>
  </si>
  <si>
    <t>Education</t>
  </si>
  <si>
    <t>McClain, William</t>
  </si>
  <si>
    <t>Quarter 2 B Accounts</t>
  </si>
  <si>
    <t>Hwang, Chin-Feng</t>
  </si>
  <si>
    <t>NextGen analysis of soil organisms and their contributions to soybean and soil health in diverse cropping sequences</t>
  </si>
  <si>
    <t>EPS&amp;NR</t>
  </si>
  <si>
    <t>Missouri Soybean Merchandising Council</t>
  </si>
  <si>
    <t>Applied Research</t>
  </si>
  <si>
    <t>MRI:  Acquisition of inductively coupled plasma mass spectrometry (ICP-MS)</t>
  </si>
  <si>
    <t>National Science Foundation</t>
  </si>
  <si>
    <t>Equipment</t>
  </si>
  <si>
    <t>B02156</t>
  </si>
  <si>
    <t>Quarter 3 B Accounts</t>
  </si>
  <si>
    <t>Challenging the system:  Are US beginning farmer programs debilitating or advancing the progress of agriculture</t>
  </si>
  <si>
    <t>AAEC</t>
  </si>
  <si>
    <t>Goerndt, Michael</t>
  </si>
  <si>
    <t>Establishing Agroforestry Silvopasture Systems in the Missouri Ozark Region</t>
  </si>
  <si>
    <t>Evaluation of phosphorus fertilization on mineral nutrient content and growth of summer annual Sorghum-Sudangrass for forage</t>
  </si>
  <si>
    <t>Missouri Fertilizer Control Board</t>
  </si>
  <si>
    <t>Optimization of Chambourcin Grape Breeding Using Molecular Genetic Approaches</t>
  </si>
  <si>
    <t>FES</t>
  </si>
  <si>
    <t>Missouri Grape and Wine Board</t>
  </si>
  <si>
    <t>Curators for the University of Missouri</t>
  </si>
  <si>
    <t>Quarter 4 B Accounts</t>
  </si>
  <si>
    <t>Center for Grapevine Biotechnology</t>
  </si>
  <si>
    <t>Qiu, Wenping</t>
  </si>
  <si>
    <t>Grape and Wine Institute FY 18</t>
  </si>
  <si>
    <t>CGB</t>
  </si>
  <si>
    <t>MRI-RUI:  Acquisition of NextGen 500 sequencing instrument for research and education at Missouri State University</t>
  </si>
  <si>
    <t>Sustainable management of Grapevine red blotch-associated virus and its vector(s) for grape and wine production in the United States.</t>
  </si>
  <si>
    <t>Mid-America Viticulture &amp; Enology Center</t>
  </si>
  <si>
    <t>Building Research and Eduacation Capacities to Strengthen the Black Walnut Breeding Program</t>
  </si>
  <si>
    <t>MVEC</t>
  </si>
  <si>
    <t>Expanding Research and Education Capacities on High-Throughput Phenotyping Methods for Grape Berry Quality Assessment</t>
  </si>
  <si>
    <t>Norgren, Michelle</t>
  </si>
  <si>
    <t>B02581</t>
  </si>
  <si>
    <t>Registered Apprenticeships for the Missouri Grape and wine Industry</t>
  </si>
  <si>
    <t>Missouri Division of Workforce Development</t>
  </si>
  <si>
    <t>College of Arts &amp; Letters</t>
  </si>
  <si>
    <t>Barnes, Ruth</t>
  </si>
  <si>
    <t>MADCO Residency</t>
  </si>
  <si>
    <t>TD</t>
  </si>
  <si>
    <t>COAL</t>
  </si>
  <si>
    <t>Missouri Arts Council</t>
  </si>
  <si>
    <t>Franklin, Keri</t>
  </si>
  <si>
    <t>Developing a curriculum for cross-disciplinary collaborative learning in chemistry and computer science using course-based undergraduate research</t>
  </si>
  <si>
    <t>ENG</t>
  </si>
  <si>
    <t>Bauman, Isabelle</t>
  </si>
  <si>
    <t>Missouri State Mental Health Awareness Project</t>
  </si>
  <si>
    <t>COM</t>
  </si>
  <si>
    <t>Substance Abuse and Mental Health Services Administration</t>
  </si>
  <si>
    <t>Lane, Thomas</t>
  </si>
  <si>
    <t>Center for Dispute Resolution</t>
  </si>
  <si>
    <t>B02016</t>
  </si>
  <si>
    <t>Berquist, Charlene</t>
  </si>
  <si>
    <t>CDR</t>
  </si>
  <si>
    <t>Conflict and Communication Training and Development Sessions</t>
  </si>
  <si>
    <t>City of Springfield</t>
  </si>
  <si>
    <t>City/County</t>
  </si>
  <si>
    <t>Center for Writing in College, Career, &amp; Community</t>
  </si>
  <si>
    <t>SEED CRWP Professional Development in a High-Need School Evaluation Grant (Reeds Spring &amp; Lebanon)</t>
  </si>
  <si>
    <t>CWCCC</t>
  </si>
  <si>
    <t>US Department of Education</t>
  </si>
  <si>
    <t>National Writing Project</t>
  </si>
  <si>
    <t>Payne, Heather</t>
  </si>
  <si>
    <t>STEM-Based Literacy:  A Statewide Initiative</t>
  </si>
  <si>
    <t>18009B</t>
  </si>
  <si>
    <t>Laquey R-V CWCCC Professional Learning Series</t>
  </si>
  <si>
    <t>Laquey R-V School District</t>
  </si>
  <si>
    <t>Appel, Colleen</t>
  </si>
  <si>
    <t>18010B</t>
  </si>
  <si>
    <t>Richland R-V CWCC College Ready Writers Program Professional Learning Series</t>
  </si>
  <si>
    <t>Richland R-V School District</t>
  </si>
  <si>
    <t>18011B</t>
  </si>
  <si>
    <t>Joel E Barber CWCCC College Ready Writers Program Professional Learning Series</t>
  </si>
  <si>
    <t>Joel E Barber C-5 School District</t>
  </si>
  <si>
    <t>B02545</t>
  </si>
  <si>
    <t>2017-2018 DESE Professional Development</t>
  </si>
  <si>
    <t>Missouri Department of Elementary and Secondary Education</t>
  </si>
  <si>
    <t>Knowles, Amy</t>
  </si>
  <si>
    <t>2018 Coover Regional Grant Program</t>
  </si>
  <si>
    <t>Community Foundation of the Ozarks</t>
  </si>
  <si>
    <t>INSPIRE</t>
  </si>
  <si>
    <t>College of Business</t>
  </si>
  <si>
    <t>Meinert, David</t>
  </si>
  <si>
    <t>China EMBA Cohort 35</t>
  </si>
  <si>
    <t>COB</t>
  </si>
  <si>
    <t>International Management Education Center</t>
  </si>
  <si>
    <t>International</t>
  </si>
  <si>
    <t>China EMBA Cohort 36</t>
  </si>
  <si>
    <t>China EMBA Cohort 37</t>
  </si>
  <si>
    <t>Mercy EMHA Cohort 3</t>
  </si>
  <si>
    <t>Mercy Health Springfield Communities</t>
  </si>
  <si>
    <t>Business</t>
  </si>
  <si>
    <t>Center for Project Innovation &amp; Management</t>
  </si>
  <si>
    <t>College of Education</t>
  </si>
  <si>
    <t>17221B</t>
  </si>
  <si>
    <t>Satterfield, James</t>
  </si>
  <si>
    <t>Cooperative EdD Program</t>
  </si>
  <si>
    <t>COE</t>
  </si>
  <si>
    <t>Herr, Melissa</t>
  </si>
  <si>
    <t>Tipton, Sara</t>
  </si>
  <si>
    <t>MoTEP Partnership Design</t>
  </si>
  <si>
    <t>CEFS</t>
  </si>
  <si>
    <t>Farris, Robin</t>
  </si>
  <si>
    <t>P02002</t>
  </si>
  <si>
    <t>Craig, Christopher</t>
  </si>
  <si>
    <t>ACCESS</t>
  </si>
  <si>
    <t>B02434</t>
  </si>
  <si>
    <t>MacGregor, Cynthia</t>
  </si>
  <si>
    <t>CLSE</t>
  </si>
  <si>
    <t>B02361</t>
  </si>
  <si>
    <t>MFAA</t>
  </si>
  <si>
    <t>Hallgren, Deanna</t>
  </si>
  <si>
    <t>B02066</t>
  </si>
  <si>
    <t>CDC</t>
  </si>
  <si>
    <t xml:space="preserve">COE </t>
  </si>
  <si>
    <t>Livers, Stephanie</t>
  </si>
  <si>
    <t>Adamson, Reesha</t>
  </si>
  <si>
    <t>B02078</t>
  </si>
  <si>
    <t>CPC</t>
  </si>
  <si>
    <t>Arthaud, Tamara</t>
  </si>
  <si>
    <t>Improving Classroom Climate and Effective Practices through a Hybrid Learning Framework</t>
  </si>
  <si>
    <t>University of Alabama</t>
  </si>
  <si>
    <t>Improving the Quality of reading Instruction for Students Receiving Special Education Services for Emotional Disturbance in Grades 1-5</t>
  </si>
  <si>
    <t>Spencer Educational Foundation, Inc.</t>
  </si>
  <si>
    <t>Blindness/Low Vision Tuition Grant</t>
  </si>
  <si>
    <t>Agency for Teaching, Leading and Learning</t>
  </si>
  <si>
    <t>Brock, Russell</t>
  </si>
  <si>
    <t>Agency for Teaching, Leading and Learning Consolidated Contract</t>
  </si>
  <si>
    <t>ATLL</t>
  </si>
  <si>
    <t>Dowdy, Marcia</t>
  </si>
  <si>
    <t>B02548</t>
  </si>
  <si>
    <t>Agency for Teaching, Leading and Learning Consolidated Contract-Amendment 1</t>
  </si>
  <si>
    <t>Pathway for Teacher Externship</t>
  </si>
  <si>
    <t>Loge, Jana</t>
  </si>
  <si>
    <t>Institute for Play Therapy</t>
  </si>
  <si>
    <t>Institute for School Improvement</t>
  </si>
  <si>
    <t>College of Health &amp; Human Services</t>
  </si>
  <si>
    <t>Feeney, Monika</t>
  </si>
  <si>
    <t>Nurse Anesthetist Traineeship NAT Program</t>
  </si>
  <si>
    <t>BMS</t>
  </si>
  <si>
    <t>CHHS</t>
  </si>
  <si>
    <t>US Department of Health and Human Services</t>
  </si>
  <si>
    <t>Health Resources and Services Administration</t>
  </si>
  <si>
    <t>Grbac, Kris</t>
  </si>
  <si>
    <t>Blansit, Amy</t>
  </si>
  <si>
    <t>Poston, Tracey</t>
  </si>
  <si>
    <t>Sellers, Marie</t>
  </si>
  <si>
    <t>Canales, Roberto</t>
  </si>
  <si>
    <t>Kaf, Wafaa</t>
  </si>
  <si>
    <t>Standardization of Electrocochleography Protocols for Objective Diagnosis of Meniere's Disease:  Comparison of Primry Recording Electrodes</t>
  </si>
  <si>
    <t>CSD</t>
  </si>
  <si>
    <t>Hearing Health Foundation</t>
  </si>
  <si>
    <t>The University of Kansas Medical Center Research Institute Inc.</t>
  </si>
  <si>
    <t>Capps, Steven</t>
  </si>
  <si>
    <t>Day, Michele</t>
  </si>
  <si>
    <t>University Partnership Program</t>
  </si>
  <si>
    <t>SWK</t>
  </si>
  <si>
    <t>Research Foundation for the State University of New York</t>
  </si>
  <si>
    <t>Carr, WD</t>
  </si>
  <si>
    <t>Keys, Amanda</t>
  </si>
  <si>
    <t>Cleveland, Tracy</t>
  </si>
  <si>
    <t>B02430</t>
  </si>
  <si>
    <t>Witkowski, Colette</t>
  </si>
  <si>
    <t>Engler, Karen</t>
  </si>
  <si>
    <t>DESE Scholarship Grant for EDHH</t>
  </si>
  <si>
    <t>Echols, Leslie</t>
  </si>
  <si>
    <t>White, Letitia</t>
  </si>
  <si>
    <t>B02119</t>
  </si>
  <si>
    <t>PS</t>
  </si>
  <si>
    <t>B02116</t>
  </si>
  <si>
    <t>PTC</t>
  </si>
  <si>
    <t>Hetzler, Tona</t>
  </si>
  <si>
    <t>B02112</t>
  </si>
  <si>
    <t>Oswalt, Jill</t>
  </si>
  <si>
    <t>SLHC</t>
  </si>
  <si>
    <t>Hudson, Danae</t>
  </si>
  <si>
    <t>Director of Office of teaching Resources (OTPR) in Psychology</t>
  </si>
  <si>
    <t>PSY</t>
  </si>
  <si>
    <t>Society for the Teaching of Psychology</t>
  </si>
  <si>
    <t>Stapleton, Stephen</t>
  </si>
  <si>
    <t>Universal Newborn Hearing Screening Reducing Loss to Follow UP</t>
  </si>
  <si>
    <t>Missouri Department of Health and Senior Services</t>
  </si>
  <si>
    <t>Ulbricht, Randi</t>
  </si>
  <si>
    <t>Nursing Education Incentive Program-2018</t>
  </si>
  <si>
    <t>NUR</t>
  </si>
  <si>
    <t>Missouri State Board of Nursing</t>
  </si>
  <si>
    <t>Missouri Department of Higher Education</t>
  </si>
  <si>
    <t>Williamson, Elizabeth</t>
  </si>
  <si>
    <t>Physician Assistant Alcohol Education and SBIRT Training Program in Missouri</t>
  </si>
  <si>
    <t>PAS</t>
  </si>
  <si>
    <t>Claborn, David</t>
  </si>
  <si>
    <t>Secondary School and College Setting Athletic Trainer Knowledge and Use of the Vestibulr Ocular Motor Screen (VOMS) Tool</t>
  </si>
  <si>
    <t>SMAT</t>
  </si>
  <si>
    <t>Mid-America Athletic Trainers' Association</t>
  </si>
  <si>
    <t>Does High Fidelity Simulation guided Practice Increase Skill Performance in CPR Demonstration Among Athletic Training Students?</t>
  </si>
  <si>
    <t>Why Power: Promoting Postive Adjustment by Helping Victims of Peer Aggression Make Adaptive Attributions</t>
  </si>
  <si>
    <t>Society for Research in Child Development</t>
  </si>
  <si>
    <t>Addressing obesity among individuals  with childhood-onset disabilities with yoga</t>
  </si>
  <si>
    <t>American Academy of Cerebral Palsy and Developmental Medicine</t>
  </si>
  <si>
    <t xml:space="preserve">Missouri Mentoring Partnership </t>
  </si>
  <si>
    <t>Missouri Department of Social Services</t>
  </si>
  <si>
    <t>Cochlear Implant Consultation</t>
  </si>
  <si>
    <t>Universal Newborn Hearing Screening--Audiology Consultant</t>
  </si>
  <si>
    <t>Northwest Project</t>
  </si>
  <si>
    <t>KIN</t>
  </si>
  <si>
    <t>Graduate Assistant Funding-Evangel</t>
  </si>
  <si>
    <t>Evangel University</t>
  </si>
  <si>
    <t>Mercy Graduate Assistantship Funding</t>
  </si>
  <si>
    <t>Mercy Sports Medicine</t>
  </si>
  <si>
    <t>Aedes Survey to Assess Risk of Zika Virus</t>
  </si>
  <si>
    <t>MPH</t>
  </si>
  <si>
    <t>Center for Research &amp; Service</t>
  </si>
  <si>
    <t>College of Humanities &amp; Public Affairs</t>
  </si>
  <si>
    <t>Payne, Keith</t>
  </si>
  <si>
    <t>Countering Weapons of Mass Distruction (CWMD) Graduate Fellowship Program - Fall 2017 Semester</t>
  </si>
  <si>
    <t>DSS</t>
  </si>
  <si>
    <t>CHPA</t>
  </si>
  <si>
    <t>US Naval Supply Systems Command</t>
  </si>
  <si>
    <t>Foster, Lyle</t>
  </si>
  <si>
    <t>Mosier, Samantha</t>
  </si>
  <si>
    <t>PLS</t>
  </si>
  <si>
    <t>Hickey, Dennis</t>
  </si>
  <si>
    <t>Taiwan's Security in an Era of Uncertainty</t>
  </si>
  <si>
    <t>Chiang Ching-Kuo Foundation</t>
  </si>
  <si>
    <t xml:space="preserve">African-American Heritage Trail - Springfield, MO </t>
  </si>
  <si>
    <t>S&amp;A</t>
  </si>
  <si>
    <t>Missouri Humanities Council</t>
  </si>
  <si>
    <t>Countering Weapons of Mass Distruction (CWMD) Graduate Fellowship Program - Spring &amp; Summer 2018 Semester</t>
  </si>
  <si>
    <t>Wang, Siyu</t>
  </si>
  <si>
    <t>The Role of Social Comparison on Property Insurance Demand</t>
  </si>
  <si>
    <t>ECON</t>
  </si>
  <si>
    <t>Russell Sage Foundation</t>
  </si>
  <si>
    <t>Center for Archaeological Research</t>
  </si>
  <si>
    <t>B02122</t>
  </si>
  <si>
    <t>Lopinot, Neal</t>
  </si>
  <si>
    <t>CAR</t>
  </si>
  <si>
    <t>Ray, Jack</t>
  </si>
  <si>
    <t>Completion of Big Eddy Volume, National Science Foundation</t>
  </si>
  <si>
    <t>Thompson, Dustin</t>
  </si>
  <si>
    <t>Develop an Historic Properties Management Plan (HPMP) for Harlan County Lake, Nebraska for the USACE, Kansas City District</t>
  </si>
  <si>
    <t>US Army Corp of Engineers</t>
  </si>
  <si>
    <t>New South Associates, Inc.</t>
  </si>
  <si>
    <t>Intense Archaeological Survey for 511 Acres at Smithville Lake, Missouri</t>
  </si>
  <si>
    <t>Running Water Levee Archaeological Survey, Pocahontas, Randolph County, Arkansas</t>
  </si>
  <si>
    <t xml:space="preserve">CAR 1617 Phase I Arch. Survey for about 210 miles of Powerline Replacement, Greene County, MO </t>
  </si>
  <si>
    <t>Panamerican Consultants, Inc.</t>
  </si>
  <si>
    <t>CAR 1609b Monitoring for Running Water Levee Improvement Project, Pocahotas, AR</t>
  </si>
  <si>
    <t>Center for Community Engagement</t>
  </si>
  <si>
    <t>Center for Economic Research</t>
  </si>
  <si>
    <t>Center for Social Science &amp; Public Policy Research</t>
  </si>
  <si>
    <t>College of Natural &amp; Applied Sciences</t>
  </si>
  <si>
    <t>Finn, Debra</t>
  </si>
  <si>
    <t>Biodiversity Research: Characterizing diversity, distribution, and habitat requirements of rare alpine stream insects in the western United States</t>
  </si>
  <si>
    <t>BIO</t>
  </si>
  <si>
    <t>CNAS</t>
  </si>
  <si>
    <t>University of Wyoming</t>
  </si>
  <si>
    <t>Barnhart, M Chris</t>
  </si>
  <si>
    <t>RUI: SG: Collaborative Research: Lahars and Ecological Aftershocks Influence Succession, Ecosystem Function and genetic diversity in green and brown stream food webs across a volcanic chronosequence</t>
  </si>
  <si>
    <t>Younger, A Steven</t>
  </si>
  <si>
    <t>Biagioni, Richard</t>
  </si>
  <si>
    <t>Siebert, Matthew</t>
  </si>
  <si>
    <t>CAREER: Catalysis in Motion - Ab Initio Molecular Dynamics Simulations in Gold Homogeneous Catalysis</t>
  </si>
  <si>
    <t>CHEM</t>
  </si>
  <si>
    <t>Cornelison, David</t>
  </si>
  <si>
    <t>Dogwiler, Toby</t>
  </si>
  <si>
    <t>RAPID: Impacts of an extreme flood on riparian forests and large woody debris in the Ozark Highlands</t>
  </si>
  <si>
    <t>GGP</t>
  </si>
  <si>
    <t>Mathis, S Alicia</t>
  </si>
  <si>
    <t>Heartland Network Partnership to Conduct Vital Signs Monitoring in 15 NPS Units - HTLN</t>
  </si>
  <si>
    <t>National Park Service</t>
  </si>
  <si>
    <t>Evans, Kevin</t>
  </si>
  <si>
    <t>Gerasimchuk, Nikolay</t>
  </si>
  <si>
    <t>Drinking Water Preservation Using Polymeric Coating Containing Antimicrobial Silver</t>
  </si>
  <si>
    <t>Oklahoma State University</t>
  </si>
  <si>
    <t>Obafemi-Ajayi, Tayo</t>
  </si>
  <si>
    <t>Robust Ensemble Learning Model for Meaningful Biomarker Discoveries</t>
  </si>
  <si>
    <t>CS</t>
  </si>
  <si>
    <t>Mayanovic, Robert</t>
  </si>
  <si>
    <t>RUI: Investigations of Catalysts Supported on Mesoporous Metal Oxides for Hydrothermal Biomass Gasification</t>
  </si>
  <si>
    <t>PAMS</t>
  </si>
  <si>
    <t>Ghosh, Kartik</t>
  </si>
  <si>
    <t>Sakidja, Ridwan</t>
  </si>
  <si>
    <t>Multimodal approach to modeling creep deformation in Ni-base Superalloys</t>
  </si>
  <si>
    <t>US Department of Energy</t>
  </si>
  <si>
    <t>Iqbal, Razib</t>
  </si>
  <si>
    <t>Jahnke, Tamera</t>
  </si>
  <si>
    <t>Mountain Lake Anodonta Propagation</t>
  </si>
  <si>
    <t>Presidio Trust</t>
  </si>
  <si>
    <t>B02147</t>
  </si>
  <si>
    <t>Ligon, Day</t>
  </si>
  <si>
    <t>B02377</t>
  </si>
  <si>
    <t>Lupfer, Christopher</t>
  </si>
  <si>
    <t>Reed, Michael</t>
  </si>
  <si>
    <t>Space Grant Continuation</t>
  </si>
  <si>
    <t>National Aeronautics and Space Administration</t>
  </si>
  <si>
    <t>Yoshimatsu, Keiichi</t>
  </si>
  <si>
    <t>Nanoscale Mechanical Property of Block Copolymer Micelles</t>
  </si>
  <si>
    <t>American Chemical Society</t>
  </si>
  <si>
    <t>Rovey, Charles</t>
  </si>
  <si>
    <t>Collaborative Research: Paleoclimate and Paleoenvironments of the Central U.S. during Warm Interglacial Periods Inferred from Paleosols within Pleistocene Stratigraphic Sequences</t>
  </si>
  <si>
    <t>McKay, Matthew</t>
  </si>
  <si>
    <t>Miao, Xin</t>
  </si>
  <si>
    <t>Mitra, Saibal</t>
  </si>
  <si>
    <t>Collaborative Research: RUI: Understanding Li-ion dynamics in amorphous solid state electrolytes</t>
  </si>
  <si>
    <t>Michelfelder, Gary</t>
  </si>
  <si>
    <t>Mirza, Babur</t>
  </si>
  <si>
    <t>Collaborative Research: Development of Atomically Thin Tunnel Barriers for High Performance Tunnel Junctions</t>
  </si>
  <si>
    <t>University of Kansas Center for Research Inc.</t>
  </si>
  <si>
    <t>Aquatic Turtle Community Composition in Artificial Wetlands versus Natural Oxbow Lakes in Southeastern Kansas</t>
  </si>
  <si>
    <t>Kansas Department of Wildlife, Parks and Tourism</t>
  </si>
  <si>
    <t>Pavlowsky, Robert</t>
  </si>
  <si>
    <t>RI:Small:RUI:Integrated Fast and Long-Term Learning Neural Networks</t>
  </si>
  <si>
    <t>Redd, Emmett</t>
  </si>
  <si>
    <t>Syn-tectonic sedimentation on the mid-continent margin of Laurentia: Geologic mapping of the Noel, Missouri 7.5-minute quadrangle</t>
  </si>
  <si>
    <t>US Geological Survey</t>
  </si>
  <si>
    <t>Geologic Mapping of the Heavens Gate and Pollock Mountain 7.5-minute quadrangles, western Idaho: Correlating mid-crustal metamorphic rocks with upper-crustal equivalents</t>
  </si>
  <si>
    <t>Zheng, Songfeng</t>
  </si>
  <si>
    <t>Time efficient algorithms for several regression models in reproducing kernal Hilbert space</t>
  </si>
  <si>
    <t>MATH</t>
  </si>
  <si>
    <t>Baran, Andrzej</t>
  </si>
  <si>
    <t>Demystifying hot subdwarf B stars using Kepler, TESS, GAIA and SOLARIS
data</t>
  </si>
  <si>
    <t>Physiological metal oxide composites for improved metastasis delivery and anti-metastatic RNA</t>
  </si>
  <si>
    <t>National Institutes of Health</t>
  </si>
  <si>
    <t>Kansas State University</t>
  </si>
  <si>
    <t xml:space="preserve">Tomasi, Thomas </t>
  </si>
  <si>
    <t>Wait, Alexander</t>
  </si>
  <si>
    <t>Immunological response to P. destructans and species difference in bat susceptibility: predicting the relative risk of western bat species to WNS</t>
  </si>
  <si>
    <t>US Fish &amp; Wildlife Service</t>
  </si>
  <si>
    <t>Wildlife Management Institute</t>
  </si>
  <si>
    <t>Wang, Fei</t>
  </si>
  <si>
    <t>Harbaugh, Adam</t>
  </si>
  <si>
    <t>Collaborative Research: in situ atomic layer deposition and characterization of metalinsulator-metal heterostructures for advanced computing</t>
  </si>
  <si>
    <t>Saunders, Georgianna</t>
  </si>
  <si>
    <t>Clinical relevance of pathogen etiology on hyperinflammation during coinfection</t>
  </si>
  <si>
    <t>American Lung Association</t>
  </si>
  <si>
    <t>Maher, Sean</t>
  </si>
  <si>
    <t>Investigations of Actinide-Water Interactions in High P-T Environments</t>
  </si>
  <si>
    <t>Los Alamos National Security, LLC</t>
  </si>
  <si>
    <t>Udan, Ryan</t>
  </si>
  <si>
    <t>Active Oxidation of TRISO SiC Materials in Water Vapor:  Rates and Mechanisms</t>
  </si>
  <si>
    <t>University of Virginia</t>
  </si>
  <si>
    <t>Ab initio Simulation and Smart Database Construction on the Structure and Properties of Molten Salt Solutions</t>
  </si>
  <si>
    <t>Kim, Kyoungtae</t>
  </si>
  <si>
    <t>Rico, Cyren</t>
  </si>
  <si>
    <t>NIST Internship for Luckey-Boulder</t>
  </si>
  <si>
    <t>National Institute of Standards and Technology</t>
  </si>
  <si>
    <t>NIST Internship for Luckey-Gaithersburg</t>
  </si>
  <si>
    <t>B02659</t>
  </si>
  <si>
    <t>Peoria Tribe Staff Training and Assistance in Freshwater Mussel Propagation</t>
  </si>
  <si>
    <t>Peoria Tribe of Indians of Oklahoma</t>
  </si>
  <si>
    <t>Screening (18-n) electron compounds for thermoelectric materials via multilevel CURE</t>
  </si>
  <si>
    <t>Research Corporation for Science Advancement</t>
  </si>
  <si>
    <t>Collaborative Research of Data Elements: Developing On-Demand Service Module for Mining Geophysical Properties of Sea Ice from High Spatial Resolution Imagery</t>
  </si>
  <si>
    <t>Fixed-Weight Robust Life-Long Learning</t>
  </si>
  <si>
    <t>EGR</t>
  </si>
  <si>
    <t>Defense Advanced Research Projects Agency</t>
  </si>
  <si>
    <t>BIGDATA:F:Collaborative Research:Scalable Association Discovery in Heterogeneous Big Data from Loosely Coupled Domains</t>
  </si>
  <si>
    <t>Experimental Studies of Volatile Elements Fractionation in the Early Solar System</t>
  </si>
  <si>
    <t>Washington University</t>
  </si>
  <si>
    <t>Asteroseismology of Extreme Horizontal Branch Stars with Kepler and K@ data</t>
  </si>
  <si>
    <t>Rational design and synthesis of commensurate metasurface black phosphorus</t>
  </si>
  <si>
    <t>MTH</t>
  </si>
  <si>
    <t>Development of an influenza-fungal coinfection model</t>
  </si>
  <si>
    <t>Exploration of NOD-Lide receptor protein-protein interations</t>
  </si>
  <si>
    <t>Convergence of multiple signaling pathways on NF-kB enhances cytokine production in coinfections</t>
  </si>
  <si>
    <t>B02674</t>
  </si>
  <si>
    <t>Determining the teratogenic effects of environmental contaminant mixtures in zebrafish and mouse embryos</t>
  </si>
  <si>
    <t>Bull Shoals Field Station</t>
  </si>
  <si>
    <t>B02413</t>
  </si>
  <si>
    <t>Greene, Janice</t>
  </si>
  <si>
    <t>BSFS</t>
  </si>
  <si>
    <t>Center for Resrouce Planning &amp; Management</t>
  </si>
  <si>
    <t xml:space="preserve">Clark, Megan </t>
  </si>
  <si>
    <t>2018 Polk County Multi-Jurisdictional Hazard Mitigation Plan Update</t>
  </si>
  <si>
    <t>CRPM</t>
  </si>
  <si>
    <t>Federal Emergency Management Agency</t>
  </si>
  <si>
    <t>Missouri State Emergency Management Agency</t>
  </si>
  <si>
    <t>Ray, Jason</t>
  </si>
  <si>
    <t>FY 2018 Transportation Work Program</t>
  </si>
  <si>
    <t>US Department of Transportation</t>
  </si>
  <si>
    <t>Missouri Department of Transportation</t>
  </si>
  <si>
    <t>Wittorff-Sandgren, Dorothy</t>
  </si>
  <si>
    <t>SW MO Community Facilities Technical Assistance and Long Range Plan</t>
  </si>
  <si>
    <t>2018 Dallas County Multi-Jurisdictional Hazard Mitigation Plan Update</t>
  </si>
  <si>
    <t>State Emergency Management Agency</t>
  </si>
  <si>
    <t>Annual State OA Grant to SMCOG</t>
  </si>
  <si>
    <t>Missouri Office of Adminstration</t>
  </si>
  <si>
    <t>B02144</t>
  </si>
  <si>
    <t>2019 Dade County Multi-Jurisdictional Mitigation Plan Update</t>
  </si>
  <si>
    <t>SMCOG FY18 Homeland Security Work Program</t>
  </si>
  <si>
    <t>Missouri Office of Homeland Security</t>
  </si>
  <si>
    <t>Ozark Environmental Water Research Institute</t>
  </si>
  <si>
    <t>Owen, Marc</t>
  </si>
  <si>
    <t>Mark Twain NF - Watershed Monitoring</t>
  </si>
  <si>
    <t>OEWRI</t>
  </si>
  <si>
    <t>US Forest Service</t>
  </si>
  <si>
    <t>Pearson Creek Exfiltration Assessment Project</t>
  </si>
  <si>
    <t>Springfield MSF Monitoring Project</t>
  </si>
  <si>
    <t>Wilson Creek 319 Project</t>
  </si>
  <si>
    <t>US Environmental Protection Agency</t>
  </si>
  <si>
    <t>James River Basin Partnership</t>
  </si>
  <si>
    <t>Missouri Agricultural Watershed Assessment Project</t>
  </si>
  <si>
    <t>Bat monitoring Fort Leonard Wood, MO (MICLIC)</t>
  </si>
  <si>
    <t>US Department of Defense</t>
  </si>
  <si>
    <t>Diversity &amp; Inclusion</t>
  </si>
  <si>
    <t>Pratt, H Wes</t>
  </si>
  <si>
    <t>AACU RFP for Truth Racial Healing and Transformation Centers</t>
  </si>
  <si>
    <t>DI</t>
  </si>
  <si>
    <t>PRES</t>
  </si>
  <si>
    <t>American Association of Colleges and Universities</t>
  </si>
  <si>
    <t>Graduate College</t>
  </si>
  <si>
    <t>Information Services</t>
  </si>
  <si>
    <t>Library</t>
  </si>
  <si>
    <t>Baker, Anne</t>
  </si>
  <si>
    <t>Digitization of "This Gay Life"</t>
  </si>
  <si>
    <t>LIB</t>
  </si>
  <si>
    <t>Springfield Black Tie, Inc.</t>
  </si>
  <si>
    <t>Johnson, Janelle</t>
  </si>
  <si>
    <t>Jackson-Brown, Grace</t>
  </si>
  <si>
    <t>Build-up to the 10th Anniversary of the Springfield African American Read-In</t>
  </si>
  <si>
    <t>Springfield Regional Arts Council</t>
  </si>
  <si>
    <t>Besara, Rachel</t>
  </si>
  <si>
    <t>First Impressions Count! Or do they? Comparing First-Generation and Continuing-Generation College Students'Library Experiences and Expectations</t>
  </si>
  <si>
    <t>American Library Association</t>
  </si>
  <si>
    <t>Stout, Tracy</t>
  </si>
  <si>
    <t>Missouri State University Duane G Meyer Library Interdisciplinary Research Space</t>
  </si>
  <si>
    <t>BNSF Railway Foundation</t>
  </si>
  <si>
    <t>Hearst Foundations</t>
  </si>
  <si>
    <t>Facilities &amp; Infrastructure</t>
  </si>
  <si>
    <t>President</t>
  </si>
  <si>
    <t>Patterson, Jill</t>
  </si>
  <si>
    <t>Implementation of Green Dot Violence Prevention Strategy</t>
  </si>
  <si>
    <t>Provost</t>
  </si>
  <si>
    <t>Pearson, Belinda</t>
  </si>
  <si>
    <t>Spencer Education Foundation's 2017-2018 Risk Manager in Residence Program</t>
  </si>
  <si>
    <t>OR</t>
  </si>
  <si>
    <t>PROV</t>
  </si>
  <si>
    <t>CC Links Private Grant</t>
  </si>
  <si>
    <t>Christian County Links</t>
  </si>
  <si>
    <t>Brewington, Cody</t>
  </si>
  <si>
    <t>Einhellig, Frank</t>
  </si>
  <si>
    <t>Library Science Program</t>
  </si>
  <si>
    <t>MSU Public Safety Training Center - Camdenton</t>
  </si>
  <si>
    <t>OUT</t>
  </si>
  <si>
    <t>Walmart Foundation</t>
  </si>
  <si>
    <t>MSU Public Safety Training Center - Springfield</t>
  </si>
  <si>
    <t>Camdenton Facility Update</t>
  </si>
  <si>
    <t>Project ACCESS</t>
  </si>
  <si>
    <t>Ozarks Public Health Institute</t>
  </si>
  <si>
    <t>Duitsman, Dalen</t>
  </si>
  <si>
    <t>Assessment of State Policies Related to Physical Activity and Nutrition</t>
  </si>
  <si>
    <t>OPHI</t>
  </si>
  <si>
    <t>Voices for Food Project</t>
  </si>
  <si>
    <t>SOARHigh Wellness Phase II</t>
  </si>
  <si>
    <t>Missouri Foundation for Health</t>
  </si>
  <si>
    <t>Missouri Local Public Health Agency Accreditation Initiative</t>
  </si>
  <si>
    <t>B02327</t>
  </si>
  <si>
    <t>B02506</t>
  </si>
  <si>
    <t>Southwest Missouri Area Health Education Center</t>
  </si>
  <si>
    <t>B02386</t>
  </si>
  <si>
    <t>Doering, Trisha</t>
  </si>
  <si>
    <t>AHEC</t>
  </si>
  <si>
    <t>Geriatric Workforce Enhancement Program</t>
  </si>
  <si>
    <t>A.T. Still University</t>
  </si>
  <si>
    <t>MAHEC 2017-2022:  A Statewide Network for Interprofessional Health Care Workforce</t>
  </si>
  <si>
    <t>SWMO AHEC Pipeline Education and Recruitment Program - Bolivar Satelite Office</t>
  </si>
  <si>
    <t>Research &amp; Economic Development</t>
  </si>
  <si>
    <t>B02446</t>
  </si>
  <si>
    <t>Robison, Jane</t>
  </si>
  <si>
    <t>ELI</t>
  </si>
  <si>
    <t>VPRED</t>
  </si>
  <si>
    <t>B02448</t>
  </si>
  <si>
    <t>Irons, Chrystal</t>
  </si>
  <si>
    <t>B02477</t>
  </si>
  <si>
    <t>Knight, Rachel</t>
  </si>
  <si>
    <t>B02040</t>
  </si>
  <si>
    <t>MDI</t>
  </si>
  <si>
    <t>Wiley, Tammy</t>
  </si>
  <si>
    <t>KSMU State-Miscellaneous Income</t>
  </si>
  <si>
    <t>BRD SVC</t>
  </si>
  <si>
    <t>OPT State-Miscellaneous Income</t>
  </si>
  <si>
    <t>Corporation for Public Broadcasting - Radio</t>
  </si>
  <si>
    <t>Corporation for Public Broadcasting</t>
  </si>
  <si>
    <t>Corporation for Public Broadcasting - TV</t>
  </si>
  <si>
    <t>Center for Applied Science &amp; Engineering</t>
  </si>
  <si>
    <t>Patel, Rishi</t>
  </si>
  <si>
    <t>Printed Electronic Nano-Carbon-Based Devices and Systems to Improve</t>
  </si>
  <si>
    <t>CASE</t>
  </si>
  <si>
    <t>Development Research</t>
  </si>
  <si>
    <t>Curry, Matthew</t>
  </si>
  <si>
    <t>Flared Duct Component - Phase I</t>
  </si>
  <si>
    <t>Physical Sciences Inc.</t>
  </si>
  <si>
    <t>B02364</t>
  </si>
  <si>
    <t>Keeth, Jonathan</t>
  </si>
  <si>
    <t>Speer, Robert</t>
  </si>
  <si>
    <t>CRP Effort, Braiding of CMC Prepreg</t>
  </si>
  <si>
    <t>Center for Biomedical &amp; Life Sciences</t>
  </si>
  <si>
    <t>Durham, Paul</t>
  </si>
  <si>
    <t>Formulation and Production of Unique Skin Lotion</t>
  </si>
  <si>
    <t>CBLS</t>
  </si>
  <si>
    <t>CBD Sciences Group, LLC</t>
  </si>
  <si>
    <t>B02317</t>
  </si>
  <si>
    <t>Test of Individual Ointment Components in a Second Degree Burn in Mini Swine</t>
  </si>
  <si>
    <t>Comparison of Non-Invasive Vagal Nerve Stimulation (nVNS) in Two Models of Episodic Migraine</t>
  </si>
  <si>
    <t>electroCore LLC</t>
  </si>
  <si>
    <t>Evaluation of Cannabidiol as an Analgesic in Rodent Model of Episodic Migraine</t>
  </si>
  <si>
    <t>Potential Use of nVNS to Reduce Opioid Dependency in a Model of Chronic Migraine</t>
  </si>
  <si>
    <t>Fractionation and Biochemical Analysis of Chicken and Turkey Broths</t>
  </si>
  <si>
    <t>International Dehydrated Foods</t>
  </si>
  <si>
    <t>International Leadership &amp; Training Center</t>
  </si>
  <si>
    <t>B02505</t>
  </si>
  <si>
    <t>Bodenhausen, Brad</t>
  </si>
  <si>
    <t>IP</t>
  </si>
  <si>
    <t>Brad Bodenhausen</t>
  </si>
  <si>
    <t>Jordan Valley Innovation Center</t>
  </si>
  <si>
    <t>B Acct</t>
  </si>
  <si>
    <t>Kunkel, Allen</t>
  </si>
  <si>
    <t>eFactory Lease/Partner Fees</t>
  </si>
  <si>
    <t>JVIC</t>
  </si>
  <si>
    <t>Quarter 1 Lease &amp; Partner Fees</t>
  </si>
  <si>
    <t>JVIC Lease/Affiliate Fees</t>
  </si>
  <si>
    <t>Quarter 1 Lease &amp; Affiliate Fees</t>
  </si>
  <si>
    <t>Innovation Center Contract FY 18</t>
  </si>
  <si>
    <t>Missouri Technology Corporation</t>
  </si>
  <si>
    <t>Quarter 2 eFactory Lease/Partner Fees</t>
  </si>
  <si>
    <t>Quarter 2 JVIC Lease/Affiliate Fees</t>
  </si>
  <si>
    <t>Quarter 3 eFactory Lease/Partner Fees</t>
  </si>
  <si>
    <t>Quarter 3 JVIC Lease/Affiliate Fees</t>
  </si>
  <si>
    <t>Quarter 4 JVIC Lease/Affiliate Fees</t>
  </si>
  <si>
    <t>Small Business Development &amp; Techonology Center</t>
  </si>
  <si>
    <t>P02005</t>
  </si>
  <si>
    <t>SBTDC</t>
  </si>
  <si>
    <t>Revel Marketing Rebrand</t>
  </si>
  <si>
    <t>US Small Business Administration</t>
  </si>
  <si>
    <t>Missouri Small Business &amp; Technology Development Centers</t>
  </si>
  <si>
    <t>Memorandum of Understanding for Regional SBTDC Graduate Assistant</t>
  </si>
  <si>
    <t>Student Affairs</t>
  </si>
  <si>
    <t>Lehman, Timothy</t>
  </si>
  <si>
    <t>Regional Demonstration Center</t>
  </si>
  <si>
    <t>DRC</t>
  </si>
  <si>
    <t>SA</t>
  </si>
  <si>
    <t>Missouri Assistive Technology</t>
  </si>
  <si>
    <t>West Plains</t>
  </si>
  <si>
    <t>Polyard, Brenda</t>
  </si>
  <si>
    <t>Beyond the Circle Dancers - Missouri Arts Council Artist</t>
  </si>
  <si>
    <t>DEV</t>
  </si>
  <si>
    <t>WP</t>
  </si>
  <si>
    <t>Boys, Cathy P</t>
  </si>
  <si>
    <t>Hart, James</t>
  </si>
  <si>
    <t>2018 Mentor-Connect Mentorship</t>
  </si>
  <si>
    <t>Florence-Darlington Technical College</t>
  </si>
  <si>
    <t>Hensley, Ronald</t>
  </si>
  <si>
    <t>Lancaster, Dennis</t>
  </si>
  <si>
    <t>Orf, Michael</t>
  </si>
  <si>
    <t>Perkins Postsecondary Grant</t>
  </si>
  <si>
    <t>Mineral Area College</t>
  </si>
  <si>
    <t>Schneider, Scott</t>
  </si>
  <si>
    <t>Rugutt, Joseph</t>
  </si>
  <si>
    <t>15% Adult Apprenticeship USA</t>
  </si>
  <si>
    <t>US Department of Labor</t>
  </si>
  <si>
    <t>WP Amphitheater</t>
  </si>
  <si>
    <t>Missouri Department of Natural Resources</t>
  </si>
  <si>
    <t>Verizon Innovative Learning for Girls Expansion Project</t>
  </si>
  <si>
    <t>Verizon Foundation</t>
  </si>
  <si>
    <t>National Association of Community College Entrepreneurs</t>
  </si>
  <si>
    <t>Using NMR Specrometer to Enhance Undergraduate Education at MSU-WP</t>
  </si>
  <si>
    <t>Tree resource Improvement and Maintenance (TRIM) Grant</t>
  </si>
  <si>
    <t>Creater Ozarks Fostering Adult Retraining and Recertification (GOFARR)</t>
  </si>
  <si>
    <t>South Central Workforce Investment Board</t>
  </si>
  <si>
    <t>GOFARR</t>
  </si>
  <si>
    <t>EDA Proposal for Equipment at GoCAT - Plasma Torch</t>
  </si>
  <si>
    <t>Economic Development Administration</t>
  </si>
  <si>
    <t>Wulff-Risner, Linda</t>
  </si>
  <si>
    <t>OFAC Market and Local Food Promotion Program</t>
  </si>
  <si>
    <t>Ozark Farmers Agricultural Cooperative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</si>
</sst>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mm/dd/yy;@"/>
    <numFmt numFmtId="165" formatCode="_(&quot;$&quot;* #,##0_);_(&quot;$&quot;* \(#,##0\);_(&quot;$&quot;* &quot;-&quot;??_);_(@_)"/>
    <numFmt numFmtId="166" formatCode="00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6"/>
      <color theme="0" tint="-4.9989318521683403E-2"/>
      <name val="Calibri Light"/>
      <family val="1"/>
      <scheme val="major"/>
    </font>
    <font>
      <b/>
      <sz val="20"/>
      <color theme="0" tint="-4.9989318521683403E-2"/>
      <name val="Calibri Light"/>
      <family val="1"/>
      <scheme val="major"/>
    </font>
    <font>
      <b/>
      <sz val="16"/>
      <color theme="0"/>
      <name val="Calibri Light"/>
      <family val="2"/>
      <scheme val="major"/>
    </font>
    <font>
      <b/>
      <sz val="16"/>
      <color theme="1"/>
      <name val="Calibri Light"/>
      <family val="2"/>
      <scheme val="major"/>
    </font>
    <font>
      <b/>
      <sz val="14"/>
      <color theme="1"/>
      <name val="Calibri Light"/>
      <family val="2"/>
      <scheme val="maj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5E0009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FFEEBB"/>
        <bgColor indexed="64"/>
      </patternFill>
    </fill>
    <fill>
      <patternFill patternType="solid">
        <fgColor rgb="FFB9AB98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2">
    <xf numFmtId="0" fontId="0" fillId="0" borderId="0" xfId="0"/>
    <xf numFmtId="49" fontId="3" fillId="2" borderId="0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49" fontId="3" fillId="2" borderId="0" xfId="0" applyNumberFormat="1" applyFont="1" applyFill="1" applyBorder="1" applyAlignment="1">
      <alignment horizontal="left" vertical="center"/>
    </xf>
    <xf numFmtId="49" fontId="3" fillId="2" borderId="0" xfId="0" applyNumberFormat="1" applyFont="1" applyFill="1" applyBorder="1" applyAlignment="1">
      <alignment vertical="center"/>
    </xf>
    <xf numFmtId="164" fontId="3" fillId="2" borderId="0" xfId="0" applyNumberFormat="1" applyFont="1" applyFill="1" applyBorder="1" applyAlignment="1">
      <alignment horizontal="center" vertical="center"/>
    </xf>
    <xf numFmtId="1" fontId="3" fillId="2" borderId="0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left" vertical="center" wrapText="1"/>
    </xf>
    <xf numFmtId="49" fontId="3" fillId="2" borderId="0" xfId="0" applyNumberFormat="1" applyFont="1" applyFill="1" applyBorder="1" applyAlignment="1">
      <alignment horizontal="right" vertical="center"/>
    </xf>
    <xf numFmtId="0" fontId="3" fillId="2" borderId="0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right" vertical="center" wrapText="1"/>
    </xf>
    <xf numFmtId="165" fontId="3" fillId="2" borderId="0" xfId="1" applyNumberFormat="1" applyFont="1" applyFill="1" applyBorder="1" applyAlignment="1">
      <alignment horizontal="right" vertical="center"/>
    </xf>
    <xf numFmtId="49" fontId="4" fillId="3" borderId="0" xfId="0" applyNumberFormat="1" applyFont="1" applyFill="1" applyAlignment="1">
      <alignment vertical="center"/>
    </xf>
    <xf numFmtId="164" fontId="4" fillId="3" borderId="0" xfId="0" applyNumberFormat="1" applyFont="1" applyFill="1" applyAlignment="1">
      <alignment horizontal="center" vertical="center"/>
    </xf>
    <xf numFmtId="1" fontId="4" fillId="3" borderId="0" xfId="0" applyNumberFormat="1" applyFont="1" applyFill="1" applyAlignment="1">
      <alignment horizontal="center" vertical="center"/>
    </xf>
    <xf numFmtId="49" fontId="4" fillId="3" borderId="0" xfId="0" applyNumberFormat="1" applyFont="1" applyFill="1" applyAlignment="1">
      <alignment horizontal="left" vertical="center"/>
    </xf>
    <xf numFmtId="0" fontId="4" fillId="3" borderId="0" xfId="0" applyFont="1" applyFill="1" applyAlignment="1">
      <alignment horizontal="left" vertical="center" wrapText="1"/>
    </xf>
    <xf numFmtId="0" fontId="4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right" vertical="center" wrapText="1"/>
    </xf>
    <xf numFmtId="0" fontId="4" fillId="3" borderId="0" xfId="0" applyFont="1" applyFill="1" applyAlignment="1">
      <alignment vertical="center" wrapText="1"/>
    </xf>
    <xf numFmtId="0" fontId="4" fillId="3" borderId="0" xfId="0" applyFont="1" applyFill="1" applyAlignment="1">
      <alignment horizontal="right" vertical="center"/>
    </xf>
    <xf numFmtId="165" fontId="4" fillId="3" borderId="0" xfId="1" applyNumberFormat="1" applyFont="1" applyFill="1" applyAlignment="1">
      <alignment horizontal="right" vertical="center"/>
    </xf>
    <xf numFmtId="0" fontId="5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164" fontId="6" fillId="4" borderId="1" xfId="0" applyNumberFormat="1" applyFont="1" applyFill="1" applyBorder="1" applyAlignment="1">
      <alignment horizontal="center" vertical="center" wrapText="1"/>
    </xf>
    <xf numFmtId="1" fontId="6" fillId="4" borderId="1" xfId="0" applyNumberFormat="1" applyFont="1" applyFill="1" applyBorder="1" applyAlignment="1">
      <alignment horizontal="center" vertical="center"/>
    </xf>
    <xf numFmtId="49" fontId="6" fillId="4" borderId="1" xfId="0" applyNumberFormat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/>
    </xf>
    <xf numFmtId="165" fontId="6" fillId="4" borderId="1" xfId="1" applyNumberFormat="1" applyFont="1" applyFill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center" vertical="center" wrapText="1"/>
    </xf>
    <xf numFmtId="166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42" fontId="0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164" fontId="0" fillId="0" borderId="1" xfId="0" applyNumberFormat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 wrapText="1"/>
    </xf>
    <xf numFmtId="49" fontId="0" fillId="0" borderId="1" xfId="0" applyNumberForma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165" fontId="0" fillId="0" borderId="1" xfId="1" applyNumberFormat="1" applyFont="1" applyBorder="1" applyAlignment="1">
      <alignment horizontal="right" vertical="center" wrapText="1"/>
    </xf>
    <xf numFmtId="49" fontId="5" fillId="5" borderId="0" xfId="0" applyNumberFormat="1" applyFont="1" applyFill="1" applyAlignment="1">
      <alignment vertical="center"/>
    </xf>
    <xf numFmtId="164" fontId="5" fillId="5" borderId="0" xfId="0" applyNumberFormat="1" applyFont="1" applyFill="1" applyAlignment="1">
      <alignment horizontal="center" vertical="center"/>
    </xf>
    <xf numFmtId="1" fontId="5" fillId="5" borderId="0" xfId="0" applyNumberFormat="1" applyFont="1" applyFill="1" applyAlignment="1">
      <alignment horizontal="center" vertical="center"/>
    </xf>
    <xf numFmtId="49" fontId="5" fillId="5" borderId="0" xfId="0" applyNumberFormat="1" applyFont="1" applyFill="1" applyAlignment="1">
      <alignment horizontal="left" vertical="center"/>
    </xf>
    <xf numFmtId="0" fontId="5" fillId="5" borderId="0" xfId="0" applyFont="1" applyFill="1" applyAlignment="1">
      <alignment horizontal="left" vertical="center" wrapText="1"/>
    </xf>
    <xf numFmtId="0" fontId="5" fillId="5" borderId="0" xfId="0" applyFont="1" applyFill="1" applyAlignment="1">
      <alignment horizontal="center" vertical="center"/>
    </xf>
    <xf numFmtId="0" fontId="5" fillId="5" borderId="0" xfId="0" applyFont="1" applyFill="1" applyAlignment="1">
      <alignment horizontal="right" vertical="center" wrapText="1"/>
    </xf>
    <xf numFmtId="0" fontId="5" fillId="5" borderId="0" xfId="0" applyFont="1" applyFill="1" applyAlignment="1">
      <alignment vertical="center" wrapText="1"/>
    </xf>
    <xf numFmtId="0" fontId="5" fillId="5" borderId="0" xfId="0" applyFont="1" applyFill="1" applyAlignment="1">
      <alignment horizontal="right" vertical="center"/>
    </xf>
    <xf numFmtId="165" fontId="5" fillId="5" borderId="0" xfId="1" applyNumberFormat="1" applyFont="1" applyFill="1" applyAlignment="1">
      <alignment horizontal="right" vertical="center"/>
    </xf>
    <xf numFmtId="0" fontId="7" fillId="0" borderId="1" xfId="0" applyFont="1" applyFill="1" applyBorder="1" applyAlignment="1">
      <alignment horizontal="center" vertical="center" wrapText="1"/>
    </xf>
    <xf numFmtId="42" fontId="0" fillId="0" borderId="1" xfId="0" applyNumberFormat="1" applyBorder="1" applyAlignment="1">
      <alignment vertical="center" wrapText="1"/>
    </xf>
    <xf numFmtId="0" fontId="5" fillId="0" borderId="0" xfId="0" applyFont="1" applyFill="1" applyAlignment="1">
      <alignment vertical="center"/>
    </xf>
    <xf numFmtId="164" fontId="0" fillId="0" borderId="1" xfId="0" applyNumberFormat="1" applyFont="1" applyFill="1" applyBorder="1" applyAlignment="1">
      <alignment horizontal="center" vertical="center" wrapText="1"/>
    </xf>
    <xf numFmtId="166" fontId="0" fillId="0" borderId="1" xfId="0" applyNumberFormat="1" applyFont="1" applyFill="1" applyBorder="1" applyAlignment="1">
      <alignment horizontal="center" vertical="center" wrapText="1"/>
    </xf>
    <xf numFmtId="42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7" fillId="0" borderId="1" xfId="0" applyFont="1" applyFill="1" applyBorder="1" applyAlignment="1">
      <alignment wrapText="1"/>
    </xf>
    <xf numFmtId="164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164" fontId="0" fillId="6" borderId="1" xfId="0" applyNumberFormat="1" applyFont="1" applyFill="1" applyBorder="1" applyAlignment="1">
      <alignment horizontal="center" vertical="center" wrapText="1"/>
    </xf>
    <xf numFmtId="166" fontId="0" fillId="6" borderId="1" xfId="0" applyNumberFormat="1" applyFont="1" applyFill="1" applyBorder="1" applyAlignment="1">
      <alignment horizontal="center" vertical="center" wrapText="1"/>
    </xf>
    <xf numFmtId="0" fontId="0" fillId="6" borderId="1" xfId="0" applyFont="1" applyFill="1" applyBorder="1" applyAlignment="1">
      <alignment horizontal="left" vertical="center" wrapText="1"/>
    </xf>
    <xf numFmtId="0" fontId="0" fillId="6" borderId="1" xfId="0" applyFont="1" applyFill="1" applyBorder="1" applyAlignment="1">
      <alignment horizontal="center" vertical="center" wrapText="1"/>
    </xf>
    <xf numFmtId="42" fontId="0" fillId="6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top" wrapText="1"/>
    </xf>
    <xf numFmtId="164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center" vertical="center"/>
    </xf>
    <xf numFmtId="42" fontId="0" fillId="0" borderId="1" xfId="0" applyNumberFormat="1" applyFont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 wrapText="1"/>
    </xf>
    <xf numFmtId="0" fontId="0" fillId="0" borderId="1" xfId="1" applyNumberFormat="1" applyFont="1" applyBorder="1" applyAlignment="1">
      <alignment horizontal="left" vertical="center" wrapText="1"/>
    </xf>
    <xf numFmtId="1" fontId="0" fillId="0" borderId="1" xfId="0" applyNumberFormat="1" applyBorder="1" applyAlignment="1">
      <alignment horizontal="center" vertical="center"/>
    </xf>
    <xf numFmtId="42" fontId="0" fillId="0" borderId="1" xfId="0" applyNumberFormat="1" applyBorder="1" applyAlignment="1">
      <alignment vertical="center"/>
    </xf>
    <xf numFmtId="164" fontId="0" fillId="0" borderId="0" xfId="0" applyNumberForma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165" fontId="0" fillId="0" borderId="0" xfId="1" applyNumberFormat="1" applyFont="1" applyAlignment="1">
      <alignment horizontal="right" vertical="center"/>
    </xf>
    <xf numFmtId="49" fontId="2" fillId="2" borderId="0" xfId="0" applyNumberFormat="1" applyFont="1" applyFill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na\AppData\Local\Temp\FY%2020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ercury\SRP\FY%202017%20Data\FY%202017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ercury\SRP\FY%202018%20Data\FY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46.7.46.141\srp\FY%202018%20Data\FY%2020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46.7.46.141\srp\FY%202017%20Data\FY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Y2016"/>
      <sheetName val="Dropdown Lists"/>
      <sheetName val="Dept-Colleges"/>
      <sheetName val="Sheet1"/>
    </sheetNames>
    <sheetDataSet>
      <sheetData sheetId="0"/>
      <sheetData sheetId="1">
        <row r="4">
          <cell r="A4" t="str">
            <v>Abidogun, Jamaine</v>
          </cell>
          <cell r="B4" t="str">
            <v>A&amp;D</v>
          </cell>
          <cell r="C4" t="str">
            <v>AGR</v>
          </cell>
          <cell r="D4" t="str">
            <v>21st Century Systems, Inc.</v>
          </cell>
          <cell r="E4" t="str">
            <v>Business</v>
          </cell>
          <cell r="F4" t="str">
            <v>Education</v>
          </cell>
        </row>
        <row r="5">
          <cell r="A5" t="str">
            <v>Ackerson, Amy</v>
          </cell>
          <cell r="B5" t="str">
            <v>ACC</v>
          </cell>
          <cell r="C5" t="str">
            <v>AIS</v>
          </cell>
          <cell r="D5" t="str">
            <v>A.T. Still University</v>
          </cell>
          <cell r="E5" t="str">
            <v>City/County</v>
          </cell>
          <cell r="F5" t="str">
            <v>Equipment</v>
          </cell>
        </row>
        <row r="6">
          <cell r="A6" t="str">
            <v>Ailor, Shannon</v>
          </cell>
          <cell r="B6" t="str">
            <v>ACCESS</v>
          </cell>
          <cell r="C6" t="str">
            <v>CHHS</v>
          </cell>
          <cell r="D6" t="str">
            <v>Access Family Care, Inc.</v>
          </cell>
          <cell r="E6" t="str">
            <v>Federal</v>
          </cell>
          <cell r="F6" t="str">
            <v>Facilities &amp; Infrastructure</v>
          </cell>
        </row>
        <row r="7">
          <cell r="A7" t="str">
            <v>Albaugh, Rickey</v>
          </cell>
          <cell r="B7" t="str">
            <v>AGR</v>
          </cell>
          <cell r="C7" t="str">
            <v>CHPA</v>
          </cell>
          <cell r="D7" t="str">
            <v>Air Force Office of Scientific Research</v>
          </cell>
          <cell r="E7" t="str">
            <v>International</v>
          </cell>
          <cell r="F7" t="str">
            <v>Applied Research</v>
          </cell>
        </row>
        <row r="8">
          <cell r="A8" t="str">
            <v>Alsup, Jennifer</v>
          </cell>
          <cell r="B8" t="str">
            <v>AHEC</v>
          </cell>
          <cell r="C8" t="str">
            <v>CNAS</v>
          </cell>
          <cell r="D8" t="str">
            <v>Alternative Opportunities, Inc.</v>
          </cell>
          <cell r="E8" t="str">
            <v>Non-Profit</v>
          </cell>
          <cell r="F8" t="str">
            <v>Basic Research</v>
          </cell>
        </row>
        <row r="9">
          <cell r="A9" t="str">
            <v>Anderson, Rayanna</v>
          </cell>
          <cell r="B9" t="str">
            <v>AIS</v>
          </cell>
          <cell r="C9" t="str">
            <v>COAL</v>
          </cell>
          <cell r="D9" t="str">
            <v>American Chemical Society</v>
          </cell>
          <cell r="E9" t="str">
            <v>Other</v>
          </cell>
          <cell r="F9" t="str">
            <v>Development Research</v>
          </cell>
        </row>
        <row r="10">
          <cell r="A10" t="str">
            <v>Arthaud, Tamara</v>
          </cell>
          <cell r="B10" t="str">
            <v>ASMT</v>
          </cell>
          <cell r="C10" t="str">
            <v>COB</v>
          </cell>
          <cell r="D10" t="str">
            <v>American Heart Association</v>
          </cell>
          <cell r="E10" t="str">
            <v>State</v>
          </cell>
          <cell r="F10" t="str">
            <v>Service</v>
          </cell>
        </row>
        <row r="11">
          <cell r="A11" t="str">
            <v>Baldwin, Julie</v>
          </cell>
          <cell r="B11" t="str">
            <v>BIO</v>
          </cell>
          <cell r="C11" t="str">
            <v>COE</v>
          </cell>
          <cell r="D11" t="str">
            <v>American Honda Foundation</v>
          </cell>
        </row>
        <row r="12">
          <cell r="A12" t="str">
            <v>Barnhart, M Chris</v>
          </cell>
          <cell r="B12" t="str">
            <v>BMS</v>
          </cell>
          <cell r="C12" t="str">
            <v>DI</v>
          </cell>
          <cell r="D12" t="str">
            <v>American Lung Association</v>
          </cell>
        </row>
        <row r="13">
          <cell r="A13" t="str">
            <v>Bassham, Donna</v>
          </cell>
          <cell r="B13" t="str">
            <v>BRD SVC</v>
          </cell>
          <cell r="C13" t="str">
            <v>GRAD</v>
          </cell>
          <cell r="D13" t="str">
            <v>American Mathematics Competition</v>
          </cell>
        </row>
        <row r="14">
          <cell r="A14" t="str">
            <v>Beckham, Tracy</v>
          </cell>
          <cell r="B14" t="str">
            <v>BSFS</v>
          </cell>
          <cell r="C14" t="str">
            <v>LIB</v>
          </cell>
          <cell r="D14" t="str">
            <v>American Planning Association of Missouri</v>
          </cell>
        </row>
        <row r="15">
          <cell r="A15" t="str">
            <v>Beckman, Daniel</v>
          </cell>
          <cell r="B15" t="str">
            <v>CAR</v>
          </cell>
          <cell r="C15" t="str">
            <v>PRES</v>
          </cell>
          <cell r="D15" t="str">
            <v>American Psychological Association</v>
          </cell>
        </row>
        <row r="16">
          <cell r="A16" t="str">
            <v>Behzadan, Amir</v>
          </cell>
          <cell r="B16" t="str">
            <v>CASE</v>
          </cell>
          <cell r="C16" t="str">
            <v>PROV</v>
          </cell>
          <cell r="D16" t="str">
            <v>American Psychological Foundation</v>
          </cell>
        </row>
        <row r="17">
          <cell r="A17" t="str">
            <v>Bennett, Drew</v>
          </cell>
          <cell r="B17" t="str">
            <v>CASL</v>
          </cell>
          <cell r="C17" t="str">
            <v>SA</v>
          </cell>
          <cell r="D17" t="str">
            <v>American Vineyard Foundation</v>
          </cell>
        </row>
        <row r="18">
          <cell r="A18" t="str">
            <v>Bennett, Evan</v>
          </cell>
          <cell r="B18" t="str">
            <v>CBLS</v>
          </cell>
          <cell r="C18" t="str">
            <v>VPRED</v>
          </cell>
          <cell r="D18" t="str">
            <v>Amigos</v>
          </cell>
        </row>
        <row r="19">
          <cell r="A19" t="str">
            <v>Berg, Susan</v>
          </cell>
          <cell r="B19" t="str">
            <v>CCE</v>
          </cell>
          <cell r="C19" t="str">
            <v>WP</v>
          </cell>
          <cell r="D19" t="str">
            <v>Anderson Engineering</v>
          </cell>
        </row>
        <row r="20">
          <cell r="A20" t="str">
            <v>Berkwitz, Stephen</v>
          </cell>
          <cell r="B20" t="str">
            <v>CDC</v>
          </cell>
          <cell r="D20" t="str">
            <v>Animal Compassion Foundation</v>
          </cell>
        </row>
        <row r="21">
          <cell r="A21" t="str">
            <v>Berquist, Charlene</v>
          </cell>
          <cell r="B21" t="str">
            <v>CDR</v>
          </cell>
          <cell r="D21" t="str">
            <v>Arkansas State Game and Fish Commission</v>
          </cell>
        </row>
        <row r="22">
          <cell r="A22" t="str">
            <v>Bhattacharyya, Gautam</v>
          </cell>
          <cell r="B22" t="str">
            <v>CEFS</v>
          </cell>
          <cell r="D22" t="str">
            <v>Army Research Office</v>
          </cell>
        </row>
        <row r="23">
          <cell r="A23" t="str">
            <v>Biswas, Mahua</v>
          </cell>
          <cell r="B23" t="str">
            <v>CGB</v>
          </cell>
          <cell r="D23" t="str">
            <v>Arnold P. Gold Foundation</v>
          </cell>
        </row>
        <row r="24">
          <cell r="A24" t="str">
            <v>Black, Alice</v>
          </cell>
          <cell r="B24" t="str">
            <v>CHEM</v>
          </cell>
          <cell r="D24" t="str">
            <v>Arthritis Foundation</v>
          </cell>
        </row>
        <row r="25">
          <cell r="A25" t="str">
            <v>Blackwood, Randall</v>
          </cell>
          <cell r="B25" t="str">
            <v>CHHS</v>
          </cell>
          <cell r="D25" t="str">
            <v>Association of Applied Sport Psychology</v>
          </cell>
        </row>
        <row r="26">
          <cell r="A26" t="str">
            <v>Blansit, Amy</v>
          </cell>
          <cell r="B26" t="str">
            <v>CHPA</v>
          </cell>
          <cell r="D26" t="str">
            <v>AT Still University</v>
          </cell>
        </row>
        <row r="27">
          <cell r="A27" t="str">
            <v>Boaz, Keith</v>
          </cell>
          <cell r="B27" t="str">
            <v>CLSE</v>
          </cell>
          <cell r="D27" t="str">
            <v>BAE Systems</v>
          </cell>
        </row>
        <row r="28">
          <cell r="A28" t="str">
            <v>Bodenhausen, Bradley</v>
          </cell>
          <cell r="B28" t="str">
            <v>CNAS</v>
          </cell>
          <cell r="D28" t="str">
            <v>Bass Pro Shops</v>
          </cell>
        </row>
        <row r="29">
          <cell r="A29" t="str">
            <v>Bosch, Eric</v>
          </cell>
          <cell r="B29" t="str">
            <v>COAL</v>
          </cell>
          <cell r="D29" t="str">
            <v>Bat Conservation International</v>
          </cell>
        </row>
        <row r="30">
          <cell r="A30" t="str">
            <v>Bowles, Elizabeth</v>
          </cell>
          <cell r="B30" t="str">
            <v>COB</v>
          </cell>
          <cell r="D30" t="str">
            <v>Benton and Associates</v>
          </cell>
        </row>
        <row r="31">
          <cell r="A31" t="str">
            <v>Boys, Cathy P</v>
          </cell>
          <cell r="B31" t="str">
            <v>COE</v>
          </cell>
          <cell r="D31" t="str">
            <v>Bernd Group</v>
          </cell>
        </row>
        <row r="32">
          <cell r="A32" t="str">
            <v>Branton, Michelle</v>
          </cell>
          <cell r="B32" t="str">
            <v>CPC</v>
          </cell>
          <cell r="D32" t="str">
            <v>Bill and Melinda Gates Foundation</v>
          </cell>
        </row>
        <row r="33">
          <cell r="A33" t="str">
            <v>Bray, William</v>
          </cell>
          <cell r="B33" t="str">
            <v>CPRIME</v>
          </cell>
          <cell r="D33" t="str">
            <v>Black Tie</v>
          </cell>
        </row>
        <row r="34">
          <cell r="A34" t="str">
            <v>Breault, Rick</v>
          </cell>
          <cell r="B34" t="str">
            <v>CRIM</v>
          </cell>
          <cell r="D34" t="str">
            <v>Blackstone Charitable Foundation</v>
          </cell>
        </row>
        <row r="35">
          <cell r="A35" t="str">
            <v>Brodeur, Amanda</v>
          </cell>
          <cell r="B35" t="str">
            <v>CRPM</v>
          </cell>
          <cell r="D35" t="str">
            <v>Branson R-IV School District</v>
          </cell>
        </row>
        <row r="36">
          <cell r="A36" t="str">
            <v>Buchanan, Erin</v>
          </cell>
          <cell r="B36" t="str">
            <v>CRS</v>
          </cell>
          <cell r="D36" t="str">
            <v>Brewer Science Inc.</v>
          </cell>
        </row>
        <row r="37">
          <cell r="A37" t="str">
            <v>Burton, Michael</v>
          </cell>
          <cell r="B37" t="str">
            <v>CS</v>
          </cell>
          <cell r="D37" t="str">
            <v>Bureau of Justice Assistance</v>
          </cell>
        </row>
        <row r="38">
          <cell r="A38" t="str">
            <v>Calfano, Brian</v>
          </cell>
          <cell r="B38" t="str">
            <v>CSD</v>
          </cell>
          <cell r="D38" t="str">
            <v>Bureau Veritas North America, Inc.</v>
          </cell>
        </row>
        <row r="39">
          <cell r="A39" t="str">
            <v>Camp, Susan</v>
          </cell>
          <cell r="B39" t="str">
            <v>CSSPPR</v>
          </cell>
          <cell r="D39" t="str">
            <v>California Institute of Technology, Jet Propulsion Laboratory</v>
          </cell>
        </row>
        <row r="40">
          <cell r="A40" t="str">
            <v>Canales, Roberto</v>
          </cell>
          <cell r="B40" t="str">
            <v>CTC</v>
          </cell>
          <cell r="D40" t="str">
            <v>California Landscape Conservation Cooperative</v>
          </cell>
        </row>
        <row r="41">
          <cell r="A41" t="str">
            <v>Capps, Steven</v>
          </cell>
          <cell r="B41" t="str">
            <v>DEV</v>
          </cell>
          <cell r="D41" t="str">
            <v>Camdenton R-III Schools</v>
          </cell>
        </row>
        <row r="42">
          <cell r="A42" t="str">
            <v>Carr, WD</v>
          </cell>
          <cell r="B42" t="str">
            <v>DI</v>
          </cell>
          <cell r="D42" t="str">
            <v>Capnia, Inc.</v>
          </cell>
        </row>
        <row r="43">
          <cell r="A43" t="str">
            <v>Castrey, Raymond</v>
          </cell>
          <cell r="B43" t="str">
            <v>DSS</v>
          </cell>
          <cell r="D43" t="str">
            <v>Center for Disease Control and Prevention</v>
          </cell>
        </row>
        <row r="44">
          <cell r="A44" t="str">
            <v>Cemore Brigden, Joanna</v>
          </cell>
          <cell r="B44" t="str">
            <v>eFAC</v>
          </cell>
          <cell r="D44" t="str">
            <v>Center for National Threat Assessment</v>
          </cell>
        </row>
        <row r="45">
          <cell r="A45" t="str">
            <v>Chen, Li-Ling</v>
          </cell>
          <cell r="B45" t="str">
            <v>EGR</v>
          </cell>
          <cell r="D45" t="str">
            <v>Centro Universitario do Estado do Para</v>
          </cell>
        </row>
        <row r="46">
          <cell r="A46" t="str">
            <v>Cheng, Yungchen</v>
          </cell>
          <cell r="B46" t="str">
            <v>ENG</v>
          </cell>
          <cell r="D46" t="str">
            <v>CFD Research Corporation</v>
          </cell>
        </row>
        <row r="47">
          <cell r="A47" t="str">
            <v>Claborn, David</v>
          </cell>
          <cell r="B47" t="str">
            <v>FA</v>
          </cell>
          <cell r="D47" t="str">
            <v>CFS Engineers</v>
          </cell>
        </row>
        <row r="48">
          <cell r="A48" t="str">
            <v>Cleveland, Tracy</v>
          </cell>
          <cell r="B48" t="str">
            <v>FLI</v>
          </cell>
          <cell r="D48" t="str">
            <v>Chadwick R-I School District</v>
          </cell>
        </row>
        <row r="49">
          <cell r="A49" t="str">
            <v>Cooper, Mark</v>
          </cell>
          <cell r="B49" t="str">
            <v>GGP</v>
          </cell>
          <cell r="D49" t="str">
            <v>Chiang Ching-Kuo Foundation</v>
          </cell>
        </row>
        <row r="50">
          <cell r="A50" t="str">
            <v>Cornelison, David</v>
          </cell>
          <cell r="B50" t="str">
            <v>GRAD</v>
          </cell>
          <cell r="D50" t="str">
            <v>Chichester duPont Foundation</v>
          </cell>
        </row>
        <row r="51">
          <cell r="A51" t="str">
            <v>Cox, Erica</v>
          </cell>
          <cell r="B51" t="str">
            <v>HHPA</v>
          </cell>
          <cell r="D51" t="str">
            <v>Christian County</v>
          </cell>
        </row>
        <row r="52">
          <cell r="A52" t="str">
            <v>Craig, Christopher</v>
          </cell>
          <cell r="B52" t="str">
            <v>HIS</v>
          </cell>
          <cell r="D52" t="str">
            <v>City of Ash Grove</v>
          </cell>
        </row>
        <row r="53">
          <cell r="A53" t="str">
            <v>Cunningham, Denise</v>
          </cell>
          <cell r="B53" t="str">
            <v>HRA</v>
          </cell>
          <cell r="D53" t="str">
            <v>City of Battlefield</v>
          </cell>
        </row>
        <row r="54">
          <cell r="A54" t="str">
            <v>Curry, Matthew</v>
          </cell>
          <cell r="B54" t="str">
            <v>ILTC</v>
          </cell>
          <cell r="D54" t="str">
            <v>City of Hollister</v>
          </cell>
        </row>
        <row r="55">
          <cell r="A55" t="str">
            <v>Cutbirth, Suzanne</v>
          </cell>
          <cell r="B55" t="str">
            <v>IPT</v>
          </cell>
          <cell r="D55" t="str">
            <v>City of Kimberling City</v>
          </cell>
        </row>
        <row r="56">
          <cell r="A56" t="str">
            <v>Daniel, Todd</v>
          </cell>
          <cell r="B56" t="str">
            <v>JKHH</v>
          </cell>
          <cell r="D56" t="str">
            <v>City of Marshfield</v>
          </cell>
        </row>
        <row r="57">
          <cell r="A57" t="str">
            <v>Davis, Belinda</v>
          </cell>
          <cell r="B57" t="str">
            <v>JVIC</v>
          </cell>
          <cell r="D57" t="str">
            <v>City of Nixa</v>
          </cell>
        </row>
        <row r="58">
          <cell r="A58" t="str">
            <v>Day, Michele</v>
          </cell>
          <cell r="B58" t="str">
            <v>KIN</v>
          </cell>
          <cell r="D58" t="str">
            <v>City of Ozark</v>
          </cell>
        </row>
        <row r="59">
          <cell r="A59" t="str">
            <v>Delong, Robert</v>
          </cell>
          <cell r="B59" t="str">
            <v>LIB</v>
          </cell>
          <cell r="D59" t="str">
            <v>City of Pierce City</v>
          </cell>
        </row>
        <row r="60">
          <cell r="A60" t="str">
            <v>DeWitt, Thomas</v>
          </cell>
          <cell r="B60" t="str">
            <v>MATH</v>
          </cell>
          <cell r="D60" t="str">
            <v>City of Republic</v>
          </cell>
        </row>
        <row r="61">
          <cell r="A61" t="str">
            <v>Dey, Sonal</v>
          </cell>
          <cell r="B61" t="str">
            <v>MCL</v>
          </cell>
          <cell r="D61" t="str">
            <v>City of Springfield</v>
          </cell>
        </row>
        <row r="62">
          <cell r="A62" t="str">
            <v>Dodge, Steven</v>
          </cell>
          <cell r="B62" t="str">
            <v>MDI</v>
          </cell>
          <cell r="D62" t="str">
            <v>City of Springfield Public Health Department</v>
          </cell>
        </row>
        <row r="63">
          <cell r="A63" t="str">
            <v>Dollar, Susan</v>
          </cell>
          <cell r="B63" t="str">
            <v>MPH</v>
          </cell>
          <cell r="D63" t="str">
            <v>City of Strafford</v>
          </cell>
        </row>
        <row r="64">
          <cell r="A64" t="str">
            <v>Duitsman, Dalen</v>
          </cell>
          <cell r="B64" t="str">
            <v>MPP</v>
          </cell>
          <cell r="D64" t="str">
            <v>City Utilities SPGF</v>
          </cell>
        </row>
        <row r="65">
          <cell r="A65" t="str">
            <v>Durham, Paul</v>
          </cell>
          <cell r="B65" t="str">
            <v>MVEC</v>
          </cell>
          <cell r="D65" t="str">
            <v>CoLucid Pharmaceuticals</v>
          </cell>
        </row>
        <row r="66">
          <cell r="A66" t="str">
            <v>Echols, Leslie</v>
          </cell>
          <cell r="B66" t="str">
            <v>NUR</v>
          </cell>
          <cell r="D66" t="str">
            <v>Columbia Public School District</v>
          </cell>
        </row>
        <row r="67">
          <cell r="A67" t="str">
            <v>Ekstam, Keith</v>
          </cell>
          <cell r="B67" t="str">
            <v>OEWRI</v>
          </cell>
          <cell r="D67" t="str">
            <v>Community Foundation of the Ozarks</v>
          </cell>
        </row>
        <row r="68">
          <cell r="A68" t="str">
            <v>Elliott, W Anson</v>
          </cell>
          <cell r="B68" t="str">
            <v>OPHI</v>
          </cell>
          <cell r="D68" t="str">
            <v>Community Partnership of the Ozarks</v>
          </cell>
        </row>
        <row r="69">
          <cell r="A69" t="str">
            <v>Engler, Karen</v>
          </cell>
          <cell r="B69" t="str">
            <v>OSI</v>
          </cell>
          <cell r="D69" t="str">
            <v>Conoco Companies</v>
          </cell>
        </row>
        <row r="70">
          <cell r="A70" t="str">
            <v>English, Catherine</v>
          </cell>
          <cell r="B70" t="str">
            <v>OUT</v>
          </cell>
          <cell r="D70" t="str">
            <v>Conservation Federation of Missouri</v>
          </cell>
        </row>
        <row r="71">
          <cell r="A71" t="str">
            <v>Evans, Kevin</v>
          </cell>
          <cell r="B71" t="str">
            <v>PAMS</v>
          </cell>
          <cell r="D71" t="str">
            <v>Contracting Center of Excellence</v>
          </cell>
        </row>
        <row r="72">
          <cell r="A72" t="str">
            <v>Fallone, Melissa</v>
          </cell>
          <cell r="B72" t="str">
            <v>PAS</v>
          </cell>
          <cell r="D72" t="str">
            <v>Cornell University</v>
          </cell>
        </row>
        <row r="73">
          <cell r="A73" t="str">
            <v>Farris, Robin</v>
          </cell>
          <cell r="B73" t="str">
            <v>PDC</v>
          </cell>
          <cell r="D73" t="str">
            <v>Corporation for Public Broadcasting</v>
          </cell>
        </row>
        <row r="74">
          <cell r="A74" t="str">
            <v>Faucett, David</v>
          </cell>
          <cell r="B74" t="str">
            <v>PLS</v>
          </cell>
          <cell r="D74" t="str">
            <v>Council for International Exchange of Scholars</v>
          </cell>
        </row>
        <row r="75">
          <cell r="A75" t="str">
            <v>Feeney, Monika</v>
          </cell>
          <cell r="B75" t="str">
            <v>PRES</v>
          </cell>
          <cell r="D75" t="str">
            <v>Council of Churches Child Care Resources and Referral</v>
          </cell>
        </row>
        <row r="76">
          <cell r="A76" t="str">
            <v>Fichter, Kathryn</v>
          </cell>
          <cell r="B76" t="str">
            <v>PROV</v>
          </cell>
          <cell r="D76" t="str">
            <v>Cox Health</v>
          </cell>
        </row>
        <row r="77">
          <cell r="A77" t="str">
            <v>Franklin, Keri</v>
          </cell>
          <cell r="B77" t="str">
            <v>PSY</v>
          </cell>
          <cell r="D77" t="str">
            <v>Creative Polymers Pty.Ltd.</v>
          </cell>
        </row>
        <row r="78">
          <cell r="A78" t="str">
            <v>Franks, Claudia</v>
          </cell>
          <cell r="B78" t="str">
            <v>PT</v>
          </cell>
          <cell r="D78" t="str">
            <v>Crosslink</v>
          </cell>
        </row>
        <row r="79">
          <cell r="A79" t="str">
            <v>Frederick, Teresa</v>
          </cell>
          <cell r="B79" t="str">
            <v>PTC</v>
          </cell>
          <cell r="D79" t="str">
            <v>Crosstech Construction Products</v>
          </cell>
        </row>
        <row r="80">
          <cell r="A80" t="str">
            <v>Garland, Brett</v>
          </cell>
          <cell r="B80" t="str">
            <v>REL</v>
          </cell>
          <cell r="D80" t="str">
            <v>Cultural Resource Analysts</v>
          </cell>
        </row>
        <row r="81">
          <cell r="A81" t="str">
            <v>Garrad, Richard</v>
          </cell>
          <cell r="B81" t="str">
            <v>RESLIFE</v>
          </cell>
          <cell r="D81" t="str">
            <v>Curators for the University of Missouri</v>
          </cell>
        </row>
        <row r="82">
          <cell r="A82" t="str">
            <v>Ghosh, Kartik</v>
          </cell>
          <cell r="B82" t="str">
            <v>RFT</v>
          </cell>
          <cell r="D82" t="str">
            <v>Dallas County R-1 Schools</v>
          </cell>
        </row>
        <row r="83">
          <cell r="A83" t="str">
            <v>Giboney, Sharon</v>
          </cell>
          <cell r="B83" t="str">
            <v>RSTATS</v>
          </cell>
          <cell r="D83" t="str">
            <v>Defense Advanced Research Projects Agency</v>
          </cell>
        </row>
        <row r="84">
          <cell r="A84" t="str">
            <v>Gibson, Emily</v>
          </cell>
          <cell r="B84" t="str">
            <v>S&amp;A</v>
          </cell>
          <cell r="D84" t="str">
            <v>Department of the Army</v>
          </cell>
        </row>
        <row r="85">
          <cell r="A85" t="str">
            <v>Goddard, Patricia</v>
          </cell>
          <cell r="B85" t="str">
            <v>SA</v>
          </cell>
          <cell r="D85" t="str">
            <v>Dollar General Literacy Foundation</v>
          </cell>
        </row>
        <row r="86">
          <cell r="A86" t="str">
            <v>Goerndt, Michael</v>
          </cell>
          <cell r="B86" t="str">
            <v>SBTDC</v>
          </cell>
          <cell r="D86" t="str">
            <v>Dr. Scholl Foundation</v>
          </cell>
        </row>
        <row r="87">
          <cell r="A87" t="str">
            <v>Goodwin, David</v>
          </cell>
          <cell r="B87" t="str">
            <v>SLHC</v>
          </cell>
          <cell r="D87" t="str">
            <v>Dreyfus Foundation, Inc.</v>
          </cell>
        </row>
        <row r="88">
          <cell r="A88" t="str">
            <v>Grbac, Kris</v>
          </cell>
          <cell r="B88" t="str">
            <v>SMAT</v>
          </cell>
          <cell r="D88" t="str">
            <v>Drury University</v>
          </cell>
        </row>
        <row r="89">
          <cell r="A89" t="str">
            <v>Greene, Janice</v>
          </cell>
          <cell r="B89" t="str">
            <v>SWK</v>
          </cell>
          <cell r="D89" t="str">
            <v>Dynamic DNA Laboratories</v>
          </cell>
        </row>
        <row r="90">
          <cell r="A90" t="str">
            <v>Gross, Tracy</v>
          </cell>
          <cell r="B90" t="str">
            <v>SWRPDC</v>
          </cell>
          <cell r="D90" t="str">
            <v>East Carolina University</v>
          </cell>
        </row>
        <row r="91">
          <cell r="A91" t="str">
            <v>Guo, Kanghui</v>
          </cell>
          <cell r="B91" t="str">
            <v>TCM</v>
          </cell>
          <cell r="D91" t="str">
            <v>Ecology and Environment</v>
          </cell>
        </row>
        <row r="92">
          <cell r="A92" t="str">
            <v>Gutierrez, Melida</v>
          </cell>
          <cell r="B92" t="str">
            <v>THWC</v>
          </cell>
          <cell r="D92" t="str">
            <v>Economic Development Administration</v>
          </cell>
        </row>
        <row r="93">
          <cell r="A93" t="str">
            <v>Hall, Lisa C</v>
          </cell>
          <cell r="B93" t="str">
            <v>TRiO</v>
          </cell>
          <cell r="D93" t="str">
            <v>El Dorado Springs R-2 School District</v>
          </cell>
        </row>
        <row r="94">
          <cell r="A94" t="str">
            <v>Hallgren, Deanna</v>
          </cell>
          <cell r="B94" t="str">
            <v>VPRED</v>
          </cell>
          <cell r="D94" t="str">
            <v>electroCore LLC</v>
          </cell>
        </row>
        <row r="95">
          <cell r="A95" t="str">
            <v>Hart, James</v>
          </cell>
          <cell r="B95" t="str">
            <v>WP</v>
          </cell>
          <cell r="D95" t="str">
            <v>Evangel University</v>
          </cell>
        </row>
        <row r="96">
          <cell r="A96" t="str">
            <v>Havel, John</v>
          </cell>
          <cell r="D96" t="str">
            <v>Fair Grove Senior Center</v>
          </cell>
        </row>
        <row r="97">
          <cell r="A97" t="str">
            <v>Hein, Stephanie</v>
          </cell>
          <cell r="D97" t="str">
            <v>Federal Emergency Management Agency</v>
          </cell>
        </row>
        <row r="98">
          <cell r="A98" t="str">
            <v>Hellman, Andrea</v>
          </cell>
          <cell r="D98" t="str">
            <v>Feld Entertainment, Inc.</v>
          </cell>
        </row>
        <row r="99">
          <cell r="A99" t="str">
            <v>Heman, Brett</v>
          </cell>
          <cell r="D99" t="str">
            <v>Fluke Thermography</v>
          </cell>
        </row>
        <row r="100">
          <cell r="A100" t="str">
            <v>Hensley, Ronald</v>
          </cell>
          <cell r="D100" t="str">
            <v>Fordland R-III School District</v>
          </cell>
        </row>
        <row r="101">
          <cell r="A101" t="str">
            <v>Hetzler, Tona</v>
          </cell>
          <cell r="D101" t="str">
            <v>Forest Institute of Professional Psychology</v>
          </cell>
        </row>
        <row r="102">
          <cell r="A102" t="str">
            <v>Hickey, Dennis</v>
          </cell>
          <cell r="D102" t="str">
            <v>Fox C-6 School District</v>
          </cell>
        </row>
        <row r="103">
          <cell r="A103" t="str">
            <v>Hood, Jane</v>
          </cell>
          <cell r="D103" t="str">
            <v>FOX Radio Network</v>
          </cell>
        </row>
        <row r="104">
          <cell r="A104" t="str">
            <v>Hough, Lyon</v>
          </cell>
          <cell r="D104" t="str">
            <v>Friends of Hidden Waters, Inc.</v>
          </cell>
        </row>
        <row r="105">
          <cell r="A105" t="str">
            <v>Howard, Susanne</v>
          </cell>
          <cell r="D105" t="str">
            <v>Fulbright</v>
          </cell>
        </row>
        <row r="106">
          <cell r="A106" t="str">
            <v>Hwang, Chin-Feng</v>
          </cell>
          <cell r="D106" t="str">
            <v>Gelstat Corporation</v>
          </cell>
        </row>
        <row r="107">
          <cell r="A107" t="str">
            <v>Ingram, Suzanne</v>
          </cell>
          <cell r="D107" t="str">
            <v>Genysis Nutritional Labs</v>
          </cell>
        </row>
        <row r="108">
          <cell r="A108" t="str">
            <v>Iqbal, Razib</v>
          </cell>
          <cell r="D108" t="str">
            <v>Google</v>
          </cell>
        </row>
        <row r="109">
          <cell r="A109" t="str">
            <v>Jahnke, Tamera</v>
          </cell>
          <cell r="D109" t="str">
            <v>Grasslands Consultants LLC</v>
          </cell>
        </row>
        <row r="110">
          <cell r="A110" t="str">
            <v>Jankovic, Aleksandar</v>
          </cell>
          <cell r="D110" t="str">
            <v>Great Circle</v>
          </cell>
        </row>
        <row r="111">
          <cell r="A111" t="str">
            <v>Jennings, Mary Ann</v>
          </cell>
          <cell r="D111" t="str">
            <v>Greene County</v>
          </cell>
        </row>
        <row r="112">
          <cell r="A112" t="str">
            <v>Johnson, Janelle</v>
          </cell>
          <cell r="D112" t="str">
            <v>Greene County Planning Department</v>
          </cell>
        </row>
        <row r="113">
          <cell r="A113" t="str">
            <v>Jolley, Jason</v>
          </cell>
          <cell r="D113" t="str">
            <v>Greene County Resource Management</v>
          </cell>
        </row>
        <row r="114">
          <cell r="A114" t="str">
            <v>Kaf, Wafaa</v>
          </cell>
          <cell r="D114" t="str">
            <v>Hainan University</v>
          </cell>
        </row>
        <row r="115">
          <cell r="A115" t="str">
            <v>Kammerer, Joseph</v>
          </cell>
          <cell r="D115" t="str">
            <v>Hartville R-II School District</v>
          </cell>
        </row>
        <row r="116">
          <cell r="A116" t="str">
            <v>Kaps, Martin</v>
          </cell>
          <cell r="D116" t="str">
            <v>Hawthorn Foundation</v>
          </cell>
        </row>
        <row r="117">
          <cell r="A117" t="str">
            <v>Keeth, Jonathan</v>
          </cell>
          <cell r="D117" t="str">
            <v>Health Resources and Services Administration</v>
          </cell>
        </row>
        <row r="118">
          <cell r="A118" t="str">
            <v>Killion, Kurt</v>
          </cell>
          <cell r="D118" t="str">
            <v>Hearing Health Foundation</v>
          </cell>
        </row>
        <row r="119">
          <cell r="A119" t="str">
            <v>Kim, Kyoungtae</v>
          </cell>
          <cell r="D119" t="str">
            <v>Henan University of Economics and Law</v>
          </cell>
        </row>
        <row r="120">
          <cell r="A120" t="str">
            <v>Kline, Katie</v>
          </cell>
          <cell r="D120" t="str">
            <v>HNTB Corporation</v>
          </cell>
        </row>
        <row r="121">
          <cell r="A121" t="str">
            <v>Knapp, Timothy</v>
          </cell>
          <cell r="D121" t="str">
            <v>Humansville R-IV School District</v>
          </cell>
        </row>
        <row r="122">
          <cell r="A122" t="str">
            <v>Knight, Rachel</v>
          </cell>
          <cell r="D122" t="str">
            <v>Institute of Museum &amp; Library Services</v>
          </cell>
        </row>
        <row r="123">
          <cell r="A123" t="str">
            <v>Knowles, Amy</v>
          </cell>
          <cell r="D123" t="str">
            <v>Internal Revenue Service</v>
          </cell>
        </row>
        <row r="124">
          <cell r="A124" t="str">
            <v>Kohnen, Angela</v>
          </cell>
          <cell r="D124" t="str">
            <v>International Dehydrated Foods</v>
          </cell>
        </row>
        <row r="125">
          <cell r="A125" t="str">
            <v>Kovacs, Laszlo</v>
          </cell>
          <cell r="D125" t="str">
            <v>International Management Education Center</v>
          </cell>
        </row>
        <row r="126">
          <cell r="A126" t="str">
            <v>Kuhlmeier, Sylvia</v>
          </cell>
          <cell r="D126" t="str">
            <v>Iowa State University</v>
          </cell>
        </row>
        <row r="127">
          <cell r="A127" t="str">
            <v>Kunkel, Allen</v>
          </cell>
          <cell r="D127" t="str">
            <v>James River Basin Partnership</v>
          </cell>
        </row>
        <row r="128">
          <cell r="A128" t="str">
            <v>Lancaster, Dennis</v>
          </cell>
          <cell r="D128" t="str">
            <v>Jim Carson (private individual)</v>
          </cell>
        </row>
        <row r="129">
          <cell r="A129" t="str">
            <v>Langer, Carol</v>
          </cell>
          <cell r="D129" t="str">
            <v>Joplin Parks Department</v>
          </cell>
        </row>
        <row r="130">
          <cell r="A130" t="str">
            <v>Lehman, Timothy</v>
          </cell>
          <cell r="D130" t="str">
            <v>Junction Hill C-12 School District</v>
          </cell>
        </row>
        <row r="131">
          <cell r="A131" t="str">
            <v>Leis, Sherry</v>
          </cell>
          <cell r="D131" t="str">
            <v>Kansas Department of Wildlife, Parks and Tourism</v>
          </cell>
        </row>
        <row r="132">
          <cell r="A132" t="str">
            <v>Ligon, Day</v>
          </cell>
          <cell r="D132" t="str">
            <v>Kansas State Historical Society</v>
          </cell>
        </row>
        <row r="133">
          <cell r="A133" t="str">
            <v>Loge, Jana</v>
          </cell>
          <cell r="D133" t="str">
            <v>Kansas State University</v>
          </cell>
        </row>
        <row r="134">
          <cell r="A134" t="str">
            <v>Lopinot, Neal</v>
          </cell>
          <cell r="D134" t="str">
            <v>Keck Observatory</v>
          </cell>
        </row>
        <row r="135">
          <cell r="A135" t="str">
            <v>Lunday, Herb</v>
          </cell>
          <cell r="D135" t="str">
            <v>Kenneth Jacobs</v>
          </cell>
        </row>
        <row r="136">
          <cell r="A136" t="str">
            <v>Luo, Jun</v>
          </cell>
          <cell r="D136" t="str">
            <v>Kerr Center for Sustainable Agriculture</v>
          </cell>
        </row>
        <row r="137">
          <cell r="A137" t="str">
            <v>Lupfer, Christopher</v>
          </cell>
          <cell r="D137" t="str">
            <v>Kirksville College of Osteopathic Medicine AHEC Office</v>
          </cell>
        </row>
        <row r="138">
          <cell r="A138" t="str">
            <v>MacGregor, Cynthia</v>
          </cell>
          <cell r="D138" t="str">
            <v>Kolb Grading</v>
          </cell>
        </row>
        <row r="139">
          <cell r="A139" t="str">
            <v>Maher, Sean</v>
          </cell>
          <cell r="D139" t="str">
            <v>LAD Foundation</v>
          </cell>
        </row>
        <row r="140">
          <cell r="A140" t="str">
            <v>Malega, Ronald</v>
          </cell>
          <cell r="D140" t="str">
            <v>Lake of the Ozarks Council of Local Governments</v>
          </cell>
        </row>
        <row r="141">
          <cell r="A141" t="str">
            <v>Masterson, Julie</v>
          </cell>
          <cell r="D141" t="str">
            <v>Lamar R-I School District</v>
          </cell>
        </row>
        <row r="142">
          <cell r="A142" t="str">
            <v>Mathis, S Alicia</v>
          </cell>
          <cell r="D142" t="str">
            <v>Lebanon Schools</v>
          </cell>
        </row>
        <row r="143">
          <cell r="A143" t="str">
            <v>Mattocks, Vicki</v>
          </cell>
          <cell r="D143" t="str">
            <v>Lester E Cox Medical Centers</v>
          </cell>
        </row>
        <row r="144">
          <cell r="A144" t="str">
            <v>Mawhiney, Shannon</v>
          </cell>
          <cell r="D144" t="str">
            <v>MAP Pharmaceutical, Inc.</v>
          </cell>
        </row>
        <row r="145">
          <cell r="A145" t="str">
            <v>May, Diane</v>
          </cell>
          <cell r="D145" t="str">
            <v>Marion C Early R-V School District</v>
          </cell>
        </row>
        <row r="146">
          <cell r="A146" t="str">
            <v>Mayanovic, Robert</v>
          </cell>
          <cell r="D146" t="str">
            <v>Marshfield R-I School District</v>
          </cell>
        </row>
        <row r="147">
          <cell r="A147" t="str">
            <v>McCroskey, Marilyn</v>
          </cell>
          <cell r="D147" t="str">
            <v>Marshfield Senior Center</v>
          </cell>
        </row>
        <row r="148">
          <cell r="A148" t="str">
            <v>McKay, Matthew</v>
          </cell>
          <cell r="D148" t="str">
            <v>Mathematical Association of America</v>
          </cell>
        </row>
        <row r="149">
          <cell r="A149" t="str">
            <v>Meinert, David</v>
          </cell>
          <cell r="D149" t="str">
            <v>Mayor's Commission for Children</v>
          </cell>
        </row>
        <row r="150">
          <cell r="A150" t="str">
            <v>Miao, Xin</v>
          </cell>
          <cell r="D150" t="str">
            <v>McDonald County R-I School District</v>
          </cell>
        </row>
        <row r="151">
          <cell r="A151" t="str">
            <v>Michelfelder, Gary</v>
          </cell>
          <cell r="D151" t="str">
            <v>MEC Water Resources</v>
          </cell>
        </row>
        <row r="152">
          <cell r="A152" t="str">
            <v>Mickus, Kevin</v>
          </cell>
          <cell r="D152" t="str">
            <v>Mellon Foundation</v>
          </cell>
        </row>
        <row r="153">
          <cell r="A153" t="str">
            <v>Mitchell, D W</v>
          </cell>
          <cell r="D153" t="str">
            <v>Merck &amp; Co.</v>
          </cell>
        </row>
        <row r="154">
          <cell r="A154" t="str">
            <v>Mitra, Saibal</v>
          </cell>
          <cell r="D154" t="str">
            <v>Mercy Foundation</v>
          </cell>
        </row>
        <row r="155">
          <cell r="A155" t="str">
            <v>Moore, Renee</v>
          </cell>
          <cell r="D155" t="str">
            <v>Mercy Health System</v>
          </cell>
        </row>
        <row r="156">
          <cell r="A156" t="str">
            <v>Moore, Robert</v>
          </cell>
          <cell r="D156" t="str">
            <v>Mercy Medical Research Institute</v>
          </cell>
        </row>
        <row r="157">
          <cell r="A157" t="str">
            <v>Morris, Robert T</v>
          </cell>
          <cell r="D157" t="str">
            <v>Mercy Sports Medicine</v>
          </cell>
        </row>
        <row r="158">
          <cell r="A158" t="str">
            <v>Nordyke, Kathy</v>
          </cell>
          <cell r="D158" t="str">
            <v>MFA Oil Foundation</v>
          </cell>
        </row>
        <row r="159">
          <cell r="A159" t="str">
            <v>Norgren, Michelle</v>
          </cell>
          <cell r="D159" t="str">
            <v>Microsoft</v>
          </cell>
        </row>
        <row r="160">
          <cell r="A160" t="str">
            <v>Nowell, Y Anjanette</v>
          </cell>
          <cell r="D160" t="str">
            <v>Mid-America Athletic Trainers' Association</v>
          </cell>
        </row>
        <row r="161">
          <cell r="A161" t="str">
            <v>Odneal, Marilyn</v>
          </cell>
          <cell r="D161" t="str">
            <v>Missouri Academy of Nutrition and Dietetics</v>
          </cell>
        </row>
        <row r="162">
          <cell r="A162" t="str">
            <v>Oetting, Tara</v>
          </cell>
          <cell r="D162" t="str">
            <v>Missouri Army National Guard</v>
          </cell>
        </row>
        <row r="163">
          <cell r="A163" t="str">
            <v>Onyango, Benjamin</v>
          </cell>
          <cell r="D163" t="str">
            <v>Missouri Arts Council</v>
          </cell>
        </row>
        <row r="164">
          <cell r="A164" t="str">
            <v>Ostensen, Roy</v>
          </cell>
          <cell r="D164" t="str">
            <v>Missouri Assistive Technology</v>
          </cell>
        </row>
        <row r="165">
          <cell r="A165" t="str">
            <v>Oswalt, Jill</v>
          </cell>
          <cell r="D165" t="str">
            <v>Missouri Department of Agriculture</v>
          </cell>
        </row>
        <row r="166">
          <cell r="A166" t="str">
            <v>Owen, Marc</v>
          </cell>
          <cell r="D166" t="str">
            <v>Missouri Department of Conservation</v>
          </cell>
        </row>
        <row r="167">
          <cell r="A167" t="str">
            <v>Parrish, Erin</v>
          </cell>
          <cell r="D167" t="str">
            <v>Missouri Department of Economic Development</v>
          </cell>
        </row>
        <row r="168">
          <cell r="A168" t="str">
            <v>Patel, Rishi</v>
          </cell>
          <cell r="D168" t="str">
            <v>Missouri Department of Elementary and Secondary Education</v>
          </cell>
        </row>
        <row r="169">
          <cell r="A169" t="str">
            <v>Patterson, Jill</v>
          </cell>
          <cell r="D169" t="str">
            <v>Missouri Department of Health</v>
          </cell>
        </row>
        <row r="170">
          <cell r="A170" t="str">
            <v>Pavlowsky, Robert</v>
          </cell>
          <cell r="D170" t="str">
            <v>Missouri Department of Health and Senior Services</v>
          </cell>
        </row>
        <row r="171">
          <cell r="A171" t="str">
            <v>Payne, Heather</v>
          </cell>
          <cell r="D171" t="str">
            <v>Missouri Department of Higher Education</v>
          </cell>
        </row>
        <row r="172">
          <cell r="A172" t="str">
            <v>Payne, Keith</v>
          </cell>
          <cell r="D172" t="str">
            <v>Missouri Department of Natural Resources</v>
          </cell>
        </row>
        <row r="173">
          <cell r="A173" t="str">
            <v>Perkins, Amanda</v>
          </cell>
          <cell r="D173" t="str">
            <v>Missouri Department of Social Services</v>
          </cell>
        </row>
        <row r="174">
          <cell r="A174" t="str">
            <v>Perryman, Kristi</v>
          </cell>
          <cell r="D174" t="str">
            <v>Missouri Department of Social Work</v>
          </cell>
        </row>
        <row r="175">
          <cell r="A175" t="str">
            <v>Peters, Thomas</v>
          </cell>
          <cell r="D175" t="str">
            <v>Missouri Department of Transportation</v>
          </cell>
        </row>
        <row r="176">
          <cell r="A176" t="str">
            <v>Piccolo, Diana</v>
          </cell>
          <cell r="D176" t="str">
            <v>Missouri Emergency Management Agency</v>
          </cell>
        </row>
        <row r="177">
          <cell r="A177" t="str">
            <v>Pierson, Matthew</v>
          </cell>
          <cell r="D177" t="str">
            <v>Missouri Farm Bureau Services</v>
          </cell>
        </row>
        <row r="178">
          <cell r="A178" t="str">
            <v>Plavchan, Peter</v>
          </cell>
          <cell r="D178" t="str">
            <v>Missouri Foundation for Health</v>
          </cell>
        </row>
        <row r="179">
          <cell r="A179" t="str">
            <v>Plymate, Lynda</v>
          </cell>
          <cell r="D179" t="str">
            <v>Missouri Grape and Wine Board</v>
          </cell>
        </row>
        <row r="180">
          <cell r="A180" t="str">
            <v>Poston, Tracey</v>
          </cell>
          <cell r="D180" t="str">
            <v>Missouri Humanities Council</v>
          </cell>
        </row>
        <row r="181">
          <cell r="A181" t="str">
            <v>Proctor, Lisa</v>
          </cell>
          <cell r="D181" t="str">
            <v>Missouri Innovation Campus</v>
          </cell>
        </row>
        <row r="182">
          <cell r="A182" t="str">
            <v>Pszczolkowski, Maciej</v>
          </cell>
          <cell r="D182" t="str">
            <v>Missouri Life Science Research Board</v>
          </cell>
        </row>
        <row r="183">
          <cell r="A183" t="str">
            <v>Qiu, Wenping</v>
          </cell>
          <cell r="D183" t="str">
            <v>Missouri Office of Adminstration</v>
          </cell>
        </row>
        <row r="184">
          <cell r="A184" t="str">
            <v>Qiu, Xiaomin</v>
          </cell>
          <cell r="D184" t="str">
            <v>Missouri Office of Homeland Security</v>
          </cell>
        </row>
        <row r="185">
          <cell r="A185" t="str">
            <v>Ray, Jack</v>
          </cell>
          <cell r="D185" t="str">
            <v>Missouri Public Broadcasting Corporation</v>
          </cell>
        </row>
        <row r="186">
          <cell r="A186" t="str">
            <v>Ray, Jason</v>
          </cell>
          <cell r="D186" t="str">
            <v>Missouri Solid Waste Management, District O</v>
          </cell>
        </row>
        <row r="187">
          <cell r="A187" t="str">
            <v>Rebaza-Vasquez, Jorge</v>
          </cell>
          <cell r="D187" t="str">
            <v>Missouri Special Olympics</v>
          </cell>
        </row>
        <row r="188">
          <cell r="A188" t="str">
            <v>Redd, Emmett</v>
          </cell>
          <cell r="D188" t="str">
            <v>Missouri State Highway Patrol</v>
          </cell>
        </row>
        <row r="189">
          <cell r="A189" t="str">
            <v>Reed, Michael</v>
          </cell>
          <cell r="D189" t="str">
            <v>Missouri State Library</v>
          </cell>
        </row>
        <row r="190">
          <cell r="A190" t="str">
            <v>Reichling, Susanna</v>
          </cell>
          <cell r="D190" t="str">
            <v>Missouri State Public Health Laboratory</v>
          </cell>
        </row>
        <row r="191">
          <cell r="A191" t="str">
            <v>Reid, Helen</v>
          </cell>
          <cell r="D191" t="str">
            <v>Missouri Technology Corporation</v>
          </cell>
        </row>
        <row r="192">
          <cell r="A192" t="str">
            <v>Reid, Les</v>
          </cell>
          <cell r="D192" t="str">
            <v>Missouri University of Science &amp; Technology</v>
          </cell>
        </row>
        <row r="193">
          <cell r="A193" t="str">
            <v>Remley, Melissa</v>
          </cell>
          <cell r="D193" t="str">
            <v>Mountain Grove School District</v>
          </cell>
        </row>
        <row r="194">
          <cell r="A194" t="str">
            <v>Renner, Jane</v>
          </cell>
          <cell r="D194" t="str">
            <v>N/A</v>
          </cell>
        </row>
        <row r="195">
          <cell r="A195" t="str">
            <v>Reynolds, Kristie</v>
          </cell>
          <cell r="D195" t="str">
            <v>National Aeronautics and Space Administration</v>
          </cell>
        </row>
        <row r="196">
          <cell r="A196" t="str">
            <v>Richards, David</v>
          </cell>
          <cell r="D196" t="str">
            <v>National Athletic Trainers' Association</v>
          </cell>
        </row>
        <row r="197">
          <cell r="A197" t="str">
            <v>Rimal, Arbindra</v>
          </cell>
          <cell r="D197" t="str">
            <v>National Cooperative Highway Research Program</v>
          </cell>
        </row>
        <row r="198">
          <cell r="A198" t="str">
            <v>Robbins, Lynn</v>
          </cell>
          <cell r="D198" t="str">
            <v>National Geospatial-Intelligence Agency</v>
          </cell>
        </row>
        <row r="199">
          <cell r="A199" t="str">
            <v>Roberts, Hillary</v>
          </cell>
          <cell r="D199" t="str">
            <v>National Institute of Health</v>
          </cell>
        </row>
        <row r="200">
          <cell r="A200" t="str">
            <v>Robinette, Stephen</v>
          </cell>
          <cell r="D200" t="str">
            <v>National Institute of Justice</v>
          </cell>
        </row>
        <row r="201">
          <cell r="A201" t="str">
            <v>Robison, Jane</v>
          </cell>
          <cell r="D201" t="str">
            <v>National Park Service</v>
          </cell>
        </row>
        <row r="202">
          <cell r="A202" t="str">
            <v>Rockney, Andrea</v>
          </cell>
          <cell r="D202" t="str">
            <v>National Science Foundation</v>
          </cell>
        </row>
        <row r="203">
          <cell r="A203" t="str">
            <v>Romano, David</v>
          </cell>
          <cell r="D203" t="str">
            <v>National Security Agency</v>
          </cell>
        </row>
        <row r="204">
          <cell r="A204" t="str">
            <v>Rongali, Sharath</v>
          </cell>
          <cell r="D204" t="str">
            <v>National Trust for Historic Preservation</v>
          </cell>
        </row>
        <row r="205">
          <cell r="A205" t="str">
            <v>Rugutt, Joseph</v>
          </cell>
          <cell r="D205" t="str">
            <v>National Wild Turkey Federation</v>
          </cell>
        </row>
        <row r="206">
          <cell r="A206" t="str">
            <v>Ryburn, Karen R</v>
          </cell>
          <cell r="D206" t="str">
            <v>National Writing Project</v>
          </cell>
        </row>
        <row r="207">
          <cell r="A207" t="str">
            <v>Ryder, Christina</v>
          </cell>
          <cell r="D207" t="str">
            <v>NAVSUP Fleet Logistics Center San Diego</v>
          </cell>
        </row>
        <row r="208">
          <cell r="A208" t="str">
            <v>Sakidja, Ridwan</v>
          </cell>
          <cell r="D208" t="str">
            <v>Nevada R-V School District</v>
          </cell>
        </row>
        <row r="209">
          <cell r="A209" t="str">
            <v>Schmalzbauer, John</v>
          </cell>
          <cell r="D209" t="str">
            <v>Ningxia University, P.R. China</v>
          </cell>
        </row>
        <row r="210">
          <cell r="A210" t="str">
            <v>Schneider, Scott</v>
          </cell>
          <cell r="D210" t="str">
            <v>North Caroloina Campus Compact</v>
          </cell>
        </row>
        <row r="211">
          <cell r="A211" t="str">
            <v>Schweiger, Paul</v>
          </cell>
          <cell r="D211" t="str">
            <v>Office of Naval Research</v>
          </cell>
        </row>
        <row r="212">
          <cell r="A212" t="str">
            <v>Sedaghat-Herati, Reza</v>
          </cell>
          <cell r="D212" t="str">
            <v>Oklahoma Department of Wildlife Conservation</v>
          </cell>
        </row>
        <row r="213">
          <cell r="A213" t="str">
            <v>Seevers, Lindsey</v>
          </cell>
          <cell r="D213" t="str">
            <v>Oklahoma State University</v>
          </cell>
        </row>
        <row r="214">
          <cell r="A214" t="str">
            <v>Sellers, Marie</v>
          </cell>
          <cell r="D214" t="str">
            <v>Olsson and Associates</v>
          </cell>
        </row>
        <row r="215">
          <cell r="A215" t="str">
            <v>Senger, Steven</v>
          </cell>
          <cell r="D215" t="str">
            <v>Palmerton and Parish, Inc.</v>
          </cell>
        </row>
        <row r="216">
          <cell r="A216" t="str">
            <v>Siebert, Matthew</v>
          </cell>
          <cell r="D216" t="str">
            <v>Panamerican, Inc.</v>
          </cell>
        </row>
        <row r="217">
          <cell r="A217" t="str">
            <v>Sims-Giddens, Susan</v>
          </cell>
          <cell r="D217" t="str">
            <v>PAST Foundation</v>
          </cell>
        </row>
        <row r="218">
          <cell r="A218" t="str">
            <v>Slattery, Dianne</v>
          </cell>
          <cell r="D218" t="str">
            <v>People's Government of Ningxia Hui Autonomous Region</v>
          </cell>
        </row>
        <row r="219">
          <cell r="A219" t="str">
            <v>Smith, Joshua</v>
          </cell>
          <cell r="D219" t="str">
            <v>Peoria Tribe of Indians of Oklahoma</v>
          </cell>
        </row>
        <row r="220">
          <cell r="A220" t="str">
            <v>Speer, Robert</v>
          </cell>
          <cell r="D220" t="str">
            <v>Phigenics</v>
          </cell>
        </row>
        <row r="221">
          <cell r="A221" t="str">
            <v>Steinle, Erich</v>
          </cell>
          <cell r="D221" t="str">
            <v>Physical Sciences Inc.</v>
          </cell>
        </row>
        <row r="222">
          <cell r="A222" t="str">
            <v>Stepanova, Maria</v>
          </cell>
          <cell r="D222" t="str">
            <v>Physician Assistant Education Association</v>
          </cell>
        </row>
        <row r="223">
          <cell r="A223" t="str">
            <v>Stewart, Byron</v>
          </cell>
          <cell r="D223" t="str">
            <v>Produce for Better Health Foundation</v>
          </cell>
        </row>
        <row r="224">
          <cell r="A224" t="str">
            <v>Stewart, Tammy</v>
          </cell>
          <cell r="D224" t="str">
            <v>Professional and Organization Development Network in Higher Education</v>
          </cell>
        </row>
        <row r="225">
          <cell r="A225" t="str">
            <v>Stone, Lorene</v>
          </cell>
          <cell r="D225" t="str">
            <v>Project WET Foundation</v>
          </cell>
        </row>
        <row r="226">
          <cell r="A226" t="str">
            <v>Stout, Michael</v>
          </cell>
          <cell r="D226" t="str">
            <v>Qingdao University, P.R.C.</v>
          </cell>
        </row>
        <row r="227">
          <cell r="A227" t="str">
            <v>Sudbrock, Christine</v>
          </cell>
          <cell r="D227" t="str">
            <v>Research Corporation for Science Advancement</v>
          </cell>
        </row>
        <row r="228">
          <cell r="A228" t="str">
            <v>Sullivan, Patrick</v>
          </cell>
          <cell r="D228" t="str">
            <v>Research Foundation for the State University of New York</v>
          </cell>
        </row>
        <row r="229">
          <cell r="A229" t="str">
            <v>Sun, Xingping</v>
          </cell>
          <cell r="D229" t="str">
            <v>Robertson Contractors</v>
          </cell>
        </row>
        <row r="230">
          <cell r="A230" t="str">
            <v>Sutliff, Kristene</v>
          </cell>
          <cell r="D230" t="str">
            <v>Rural Community College Alliance</v>
          </cell>
        </row>
        <row r="231">
          <cell r="A231" t="str">
            <v>Tassin, Kerri</v>
          </cell>
          <cell r="D231" t="str">
            <v>Saint Louis Agency on Training and Employment</v>
          </cell>
        </row>
        <row r="232">
          <cell r="A232" t="str">
            <v>Thomas, Diann</v>
          </cell>
          <cell r="D232" t="str">
            <v>Saint Louis Science Center</v>
          </cell>
        </row>
        <row r="233">
          <cell r="A233" t="str">
            <v>Thompson, Dustin</v>
          </cell>
          <cell r="D233" t="str">
            <v>Saint Louis University</v>
          </cell>
        </row>
        <row r="234">
          <cell r="A234" t="str">
            <v>Thompson, Kip</v>
          </cell>
          <cell r="D234" t="str">
            <v>Sertoma, Inc.</v>
          </cell>
        </row>
        <row r="235">
          <cell r="A235" t="str">
            <v>Tivener, Kristin</v>
          </cell>
          <cell r="D235" t="str">
            <v>Seymour R-II School District</v>
          </cell>
        </row>
        <row r="236">
          <cell r="A236" t="str">
            <v>Udan, Ryan</v>
          </cell>
          <cell r="D236" t="str">
            <v>Shamrock Marketing Services, Inc.</v>
          </cell>
        </row>
        <row r="237">
          <cell r="A237" t="str">
            <v>Underwood, Tabitha</v>
          </cell>
          <cell r="D237" t="str">
            <v>Shell Knob School District</v>
          </cell>
        </row>
        <row r="238">
          <cell r="A238" t="str">
            <v>Vollmar, Kenneth</v>
          </cell>
          <cell r="D238" t="str">
            <v>SI2 Technologies, Inc.</v>
          </cell>
        </row>
        <row r="239">
          <cell r="A239" t="str">
            <v>Wait, Alexander</v>
          </cell>
          <cell r="D239" t="str">
            <v>Skaggs Foundation</v>
          </cell>
        </row>
        <row r="240">
          <cell r="A240" t="str">
            <v>Walker, Elizabeth</v>
          </cell>
          <cell r="D240" t="str">
            <v>Small Business Administration</v>
          </cell>
        </row>
        <row r="241">
          <cell r="D241" t="str">
            <v>Society for the Teaching of Psychology</v>
          </cell>
        </row>
        <row r="242">
          <cell r="D242" t="str">
            <v>South China University of Technology</v>
          </cell>
        </row>
        <row r="243">
          <cell r="D243" t="str">
            <v>Southeast Missouri State University</v>
          </cell>
        </row>
        <row r="244">
          <cell r="D244" t="str">
            <v>Southwest RV School District</v>
          </cell>
        </row>
        <row r="245">
          <cell r="D245" t="str">
            <v>Spencer Educational Foundation, Inc.</v>
          </cell>
        </row>
        <row r="246">
          <cell r="D246" t="str">
            <v>Sprenkle &amp; Associate, Inc.</v>
          </cell>
        </row>
        <row r="247">
          <cell r="D247" t="str">
            <v>Springfield Area Chamber of Commerce</v>
          </cell>
        </row>
        <row r="248">
          <cell r="D248" t="str">
            <v>Springfield Black Tie, Inc.</v>
          </cell>
        </row>
        <row r="249">
          <cell r="D249" t="str">
            <v>Springfield Business Development Corporation</v>
          </cell>
        </row>
        <row r="250">
          <cell r="D250" t="str">
            <v>Springfield Greene County Public Health Department</v>
          </cell>
        </row>
        <row r="251">
          <cell r="D251" t="str">
            <v>Springfield Public Schools</v>
          </cell>
        </row>
        <row r="252">
          <cell r="D252" t="str">
            <v>State Emergency Management Agency</v>
          </cell>
        </row>
        <row r="253">
          <cell r="D253" t="str">
            <v>Statistical Research, Inc.</v>
          </cell>
        </row>
        <row r="254">
          <cell r="D254" t="str">
            <v>Stockton R-I School District</v>
          </cell>
        </row>
        <row r="255">
          <cell r="D255" t="str">
            <v>Strafford R-VI School District</v>
          </cell>
        </row>
        <row r="256">
          <cell r="D256" t="str">
            <v>Substance Abuse and Mental Health Services Administration</v>
          </cell>
        </row>
        <row r="257">
          <cell r="D257" t="str">
            <v>Taiwan Foundation for Democracy</v>
          </cell>
        </row>
        <row r="258">
          <cell r="D258" t="str">
            <v>Taneyville R-II School District</v>
          </cell>
        </row>
        <row r="259">
          <cell r="D259" t="str">
            <v>Tansna Therapeutics</v>
          </cell>
        </row>
        <row r="260">
          <cell r="D260" t="str">
            <v>Texas Department of Transportation</v>
          </cell>
        </row>
        <row r="261">
          <cell r="D261" t="str">
            <v>Texas State University</v>
          </cell>
        </row>
        <row r="262">
          <cell r="D262" t="str">
            <v>Tiger Paw Early Childhood Center</v>
          </cell>
        </row>
        <row r="263">
          <cell r="D263" t="str">
            <v>Tri-State Engineering</v>
          </cell>
        </row>
        <row r="264">
          <cell r="D264" t="str">
            <v>Triton Systems, Inc.</v>
          </cell>
        </row>
        <row r="265">
          <cell r="D265" t="str">
            <v>Tuning Elements</v>
          </cell>
        </row>
        <row r="266">
          <cell r="D266" t="str">
            <v>University Court of the University of St Andrews</v>
          </cell>
        </row>
        <row r="267">
          <cell r="D267" t="str">
            <v>University of Arizona</v>
          </cell>
        </row>
        <row r="268">
          <cell r="D268" t="str">
            <v>University of Dayton Research Institute</v>
          </cell>
        </row>
        <row r="269">
          <cell r="D269" t="str">
            <v>University of Houston</v>
          </cell>
        </row>
        <row r="270">
          <cell r="D270" t="str">
            <v>University of Illinois</v>
          </cell>
        </row>
        <row r="271">
          <cell r="D271" t="str">
            <v>University of Kansas</v>
          </cell>
        </row>
        <row r="272">
          <cell r="D272" t="str">
            <v>University of Missouri</v>
          </cell>
        </row>
        <row r="273">
          <cell r="D273" t="str">
            <v>University of Nevada Reno</v>
          </cell>
        </row>
        <row r="274">
          <cell r="D274" t="str">
            <v>University of Northern Iowa</v>
          </cell>
        </row>
        <row r="275">
          <cell r="D275" t="str">
            <v>University of Texas</v>
          </cell>
        </row>
        <row r="276">
          <cell r="D276" t="str">
            <v>University of Wisconsin</v>
          </cell>
        </row>
        <row r="277">
          <cell r="D277" t="str">
            <v>US Army Corp of Engineers</v>
          </cell>
        </row>
        <row r="278">
          <cell r="D278" t="str">
            <v>US Bank</v>
          </cell>
        </row>
        <row r="279">
          <cell r="D279" t="str">
            <v>US Department of Agriculture</v>
          </cell>
        </row>
        <row r="280">
          <cell r="D280" t="str">
            <v>US Department of Commerce</v>
          </cell>
        </row>
        <row r="281">
          <cell r="D281" t="str">
            <v>US Department of Defense</v>
          </cell>
        </row>
        <row r="282">
          <cell r="D282" t="str">
            <v>US Department of Education</v>
          </cell>
        </row>
        <row r="283">
          <cell r="D283" t="str">
            <v>US Department of Energy</v>
          </cell>
        </row>
        <row r="284">
          <cell r="D284" t="str">
            <v>US Department of Health and Human Services</v>
          </cell>
        </row>
        <row r="285">
          <cell r="D285" t="str">
            <v>US Department of Homeland Security</v>
          </cell>
        </row>
        <row r="286">
          <cell r="D286" t="str">
            <v>US Department of Housing and Urban Development</v>
          </cell>
        </row>
        <row r="287">
          <cell r="D287" t="str">
            <v>US Department of Justice</v>
          </cell>
        </row>
        <row r="288">
          <cell r="D288" t="str">
            <v>US Department of Labor</v>
          </cell>
        </row>
        <row r="289">
          <cell r="D289" t="str">
            <v>US Department of State</v>
          </cell>
        </row>
        <row r="290">
          <cell r="D290" t="str">
            <v>US Department of the Interior</v>
          </cell>
        </row>
        <row r="291">
          <cell r="D291" t="str">
            <v>US Department of Transportation</v>
          </cell>
        </row>
        <row r="292">
          <cell r="D292" t="str">
            <v>US Environmental Protection Agency</v>
          </cell>
        </row>
        <row r="293">
          <cell r="D293" t="str">
            <v>US Fish &amp; Wildlife Service</v>
          </cell>
        </row>
      </sheetData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Y2017"/>
      <sheetName val="Dropdown Lists"/>
      <sheetName val="Dept-Colleges"/>
      <sheetName val="Sheet1"/>
    </sheetNames>
    <sheetDataSet>
      <sheetData sheetId="0"/>
      <sheetData sheetId="1">
        <row r="4">
          <cell r="G4" t="str">
            <v>Required</v>
          </cell>
          <cell r="H4" t="str">
            <v>Required</v>
          </cell>
          <cell r="I4" t="str">
            <v>Required</v>
          </cell>
          <cell r="J4" t="str">
            <v>Yes</v>
          </cell>
          <cell r="K4" t="str">
            <v>Radioactive</v>
          </cell>
        </row>
        <row r="5">
          <cell r="G5" t="str">
            <v>Received</v>
          </cell>
          <cell r="H5" t="str">
            <v>Completed</v>
          </cell>
          <cell r="I5" t="str">
            <v>Completed</v>
          </cell>
          <cell r="J5" t="str">
            <v>No</v>
          </cell>
          <cell r="K5" t="str">
            <v>Biohazardous</v>
          </cell>
        </row>
        <row r="6">
          <cell r="G6" t="str">
            <v>N/A</v>
          </cell>
          <cell r="H6" t="str">
            <v>N/A</v>
          </cell>
          <cell r="I6" t="str">
            <v>N/A</v>
          </cell>
          <cell r="K6" t="str">
            <v>N/A</v>
          </cell>
        </row>
      </sheetData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Y 2018"/>
      <sheetName val="Dropdown Lists"/>
      <sheetName val="Dept-Colleges"/>
      <sheetName val="Sheet1"/>
    </sheetNames>
    <sheetDataSet>
      <sheetData sheetId="0"/>
      <sheetData sheetId="1">
        <row r="4">
          <cell r="A4" t="str">
            <v>Abidogun, Jamaine</v>
          </cell>
        </row>
        <row r="5">
          <cell r="A5" t="str">
            <v>Ackerson, Amy</v>
          </cell>
        </row>
        <row r="6">
          <cell r="A6" t="str">
            <v>Adamson, Reesha</v>
          </cell>
        </row>
        <row r="7">
          <cell r="A7" t="str">
            <v>Ailor, Shannon</v>
          </cell>
        </row>
        <row r="8">
          <cell r="A8" t="str">
            <v>Albaugh, Rickey</v>
          </cell>
        </row>
        <row r="9">
          <cell r="A9" t="str">
            <v>Allen, Natalie</v>
          </cell>
        </row>
        <row r="10">
          <cell r="A10" t="str">
            <v>Alsup, Jennifer</v>
          </cell>
        </row>
        <row r="11">
          <cell r="A11" t="str">
            <v>Alsup-Egbers, Clydette</v>
          </cell>
        </row>
        <row r="12">
          <cell r="A12" t="str">
            <v>Amidon, Ethan</v>
          </cell>
        </row>
        <row r="13">
          <cell r="A13" t="str">
            <v>Anderson, Rayanna</v>
          </cell>
        </row>
        <row r="14">
          <cell r="A14" t="str">
            <v>Appel, Colleen</v>
          </cell>
        </row>
        <row r="15">
          <cell r="A15" t="str">
            <v>Arthaud, Tamara</v>
          </cell>
        </row>
        <row r="16">
          <cell r="A16" t="str">
            <v>Baker, Anne</v>
          </cell>
        </row>
        <row r="17">
          <cell r="A17" t="str">
            <v>Baldwin, Julie</v>
          </cell>
        </row>
        <row r="18">
          <cell r="A18" t="str">
            <v>Baran, Andrzej</v>
          </cell>
        </row>
        <row r="19">
          <cell r="A19" t="str">
            <v>Barnes, Ruth</v>
          </cell>
        </row>
        <row r="20">
          <cell r="A20" t="str">
            <v>Barnhart, M Chris</v>
          </cell>
        </row>
        <row r="21">
          <cell r="A21" t="str">
            <v>Barton, Sheila</v>
          </cell>
        </row>
        <row r="22">
          <cell r="A22" t="str">
            <v>Bassham, Donna</v>
          </cell>
        </row>
        <row r="23">
          <cell r="A23" t="str">
            <v>Bauman, Isabelle</v>
          </cell>
        </row>
        <row r="24">
          <cell r="A24" t="str">
            <v>Beckham, Tracy</v>
          </cell>
        </row>
        <row r="25">
          <cell r="A25" t="str">
            <v>Beckman, Daniel</v>
          </cell>
        </row>
        <row r="26">
          <cell r="A26" t="str">
            <v>Behzadan, Amir</v>
          </cell>
        </row>
        <row r="27">
          <cell r="A27" t="str">
            <v>Bennett, Drew</v>
          </cell>
        </row>
        <row r="28">
          <cell r="A28" t="str">
            <v>Bennett, Evan</v>
          </cell>
        </row>
        <row r="29">
          <cell r="A29" t="str">
            <v>Berg, Susan</v>
          </cell>
        </row>
        <row r="30">
          <cell r="A30" t="str">
            <v>Berkwitz, Stephen</v>
          </cell>
        </row>
        <row r="31">
          <cell r="A31" t="str">
            <v>Berquist, Charlene</v>
          </cell>
        </row>
        <row r="32">
          <cell r="A32" t="str">
            <v>Besara, Rachel</v>
          </cell>
        </row>
        <row r="33">
          <cell r="A33" t="str">
            <v>Bhattacharyya, Gautam</v>
          </cell>
        </row>
        <row r="34">
          <cell r="A34" t="str">
            <v>Biagioni, Richard</v>
          </cell>
        </row>
        <row r="35">
          <cell r="A35" t="str">
            <v>Biswas, Mahua</v>
          </cell>
        </row>
        <row r="36">
          <cell r="A36" t="str">
            <v>Black, Alice</v>
          </cell>
        </row>
        <row r="37">
          <cell r="A37" t="str">
            <v>Blackwood, Randall</v>
          </cell>
        </row>
        <row r="38">
          <cell r="A38" t="str">
            <v>Blansit, Amy</v>
          </cell>
        </row>
        <row r="39">
          <cell r="A39" t="str">
            <v>Boaz, Keith</v>
          </cell>
        </row>
        <row r="40">
          <cell r="A40" t="str">
            <v>Bodenhausen, Brad</v>
          </cell>
        </row>
        <row r="41">
          <cell r="A41" t="str">
            <v>Bosch, Eric</v>
          </cell>
        </row>
        <row r="42">
          <cell r="A42" t="str">
            <v>Bowles, Elizabeth</v>
          </cell>
        </row>
        <row r="43">
          <cell r="A43" t="str">
            <v>Boys, Cathy P</v>
          </cell>
        </row>
        <row r="44">
          <cell r="A44" t="str">
            <v>Branton, Michelle</v>
          </cell>
        </row>
        <row r="45">
          <cell r="A45" t="str">
            <v>Bray, William</v>
          </cell>
        </row>
        <row r="46">
          <cell r="A46" t="str">
            <v>Breault, Rick</v>
          </cell>
        </row>
        <row r="47">
          <cell r="A47" t="str">
            <v>Brewington, Cody</v>
          </cell>
        </row>
        <row r="48">
          <cell r="A48" t="str">
            <v>Brock, Russell</v>
          </cell>
        </row>
        <row r="49">
          <cell r="A49" t="str">
            <v>Brodeur, Amanda</v>
          </cell>
        </row>
        <row r="50">
          <cell r="A50" t="str">
            <v>Buchanan, Erin</v>
          </cell>
        </row>
        <row r="51">
          <cell r="A51" t="str">
            <v>Burton, Michael</v>
          </cell>
        </row>
        <row r="52">
          <cell r="A52" t="str">
            <v>Busdieker-Jesse, Nichole</v>
          </cell>
        </row>
        <row r="53">
          <cell r="A53" t="str">
            <v>Calfano, Brian</v>
          </cell>
        </row>
        <row r="54">
          <cell r="A54" t="str">
            <v>Camp, Susan</v>
          </cell>
        </row>
        <row r="55">
          <cell r="A55" t="str">
            <v>Canales, Roberto</v>
          </cell>
        </row>
        <row r="56">
          <cell r="A56" t="str">
            <v>Capps, Steven</v>
          </cell>
        </row>
        <row r="57">
          <cell r="A57" t="str">
            <v>Carr, WD</v>
          </cell>
        </row>
        <row r="58">
          <cell r="A58" t="str">
            <v>Castrey, Raymond</v>
          </cell>
        </row>
        <row r="59">
          <cell r="A59" t="str">
            <v>Cemore Brigden, Joanna</v>
          </cell>
        </row>
        <row r="60">
          <cell r="A60" t="str">
            <v>Chen, Li-Ling</v>
          </cell>
        </row>
        <row r="61">
          <cell r="A61" t="str">
            <v>Chen, Qiang</v>
          </cell>
        </row>
        <row r="62">
          <cell r="A62" t="str">
            <v>Cheng, Yungchen</v>
          </cell>
        </row>
        <row r="63">
          <cell r="A63" t="str">
            <v>Claborn, David</v>
          </cell>
        </row>
        <row r="64">
          <cell r="A64" t="str">
            <v xml:space="preserve">Clark, Megan </v>
          </cell>
        </row>
        <row r="65">
          <cell r="A65" t="str">
            <v>Cleveland, Tracy</v>
          </cell>
        </row>
        <row r="66">
          <cell r="A66" t="str">
            <v>Cooper, Mark</v>
          </cell>
        </row>
        <row r="67">
          <cell r="A67" t="str">
            <v xml:space="preserve">Cormier, Bret </v>
          </cell>
        </row>
        <row r="68">
          <cell r="A68" t="str">
            <v>Cornelison, David</v>
          </cell>
        </row>
        <row r="69">
          <cell r="A69" t="str">
            <v>Cox, Erica</v>
          </cell>
        </row>
        <row r="70">
          <cell r="A70" t="str">
            <v>Cozort, Carol</v>
          </cell>
        </row>
        <row r="71">
          <cell r="A71" t="str">
            <v>Craig, Christopher</v>
          </cell>
        </row>
        <row r="72">
          <cell r="A72" t="str">
            <v>Cuebas, Dean</v>
          </cell>
        </row>
        <row r="73">
          <cell r="A73" t="str">
            <v>Cunningham, Denise</v>
          </cell>
        </row>
        <row r="74">
          <cell r="A74" t="str">
            <v>Curry, Matthew</v>
          </cell>
        </row>
        <row r="75">
          <cell r="A75" t="str">
            <v>Cutbirth, Suzanne</v>
          </cell>
        </row>
        <row r="76">
          <cell r="A76" t="str">
            <v>Daniel, Todd</v>
          </cell>
        </row>
        <row r="77">
          <cell r="A77" t="str">
            <v>Davis, Belinda</v>
          </cell>
        </row>
        <row r="78">
          <cell r="A78" t="str">
            <v>Day, Michele</v>
          </cell>
        </row>
        <row r="79">
          <cell r="A79" t="str">
            <v>Del Vecchio, Ronald</v>
          </cell>
        </row>
        <row r="80">
          <cell r="A80" t="str">
            <v>Delong, Robert</v>
          </cell>
        </row>
        <row r="81">
          <cell r="A81" t="str">
            <v>DeWitt, Thomas</v>
          </cell>
        </row>
        <row r="82">
          <cell r="A82" t="str">
            <v>Dey, Sonal</v>
          </cell>
        </row>
        <row r="83">
          <cell r="A83" t="str">
            <v>Dodge, Steven</v>
          </cell>
        </row>
        <row r="84">
          <cell r="A84" t="str">
            <v>Doering, Trisha</v>
          </cell>
        </row>
        <row r="85">
          <cell r="A85" t="str">
            <v>Dogwiler, Toby</v>
          </cell>
        </row>
        <row r="86">
          <cell r="A86" t="str">
            <v>Dollar, Susan</v>
          </cell>
        </row>
        <row r="87">
          <cell r="A87" t="str">
            <v>Dowdy, Marcia</v>
          </cell>
        </row>
        <row r="88">
          <cell r="A88" t="str">
            <v>Duitsman, Dalen</v>
          </cell>
        </row>
        <row r="89">
          <cell r="A89" t="str">
            <v>Durham, Paul</v>
          </cell>
        </row>
        <row r="90">
          <cell r="A90" t="str">
            <v>Echols, Leslie</v>
          </cell>
        </row>
        <row r="91">
          <cell r="A91" t="str">
            <v>Einhellig, Frank</v>
          </cell>
        </row>
        <row r="92">
          <cell r="A92" t="str">
            <v>Ekstam, Keith</v>
          </cell>
        </row>
        <row r="93">
          <cell r="A93" t="str">
            <v>Elliott, W Anson</v>
          </cell>
        </row>
        <row r="94">
          <cell r="A94" t="str">
            <v>Engler, Karen</v>
          </cell>
        </row>
        <row r="95">
          <cell r="A95" t="str">
            <v>English, Catherine</v>
          </cell>
        </row>
        <row r="96">
          <cell r="A96" t="str">
            <v>Evans, Kevin</v>
          </cell>
        </row>
        <row r="97">
          <cell r="A97" t="str">
            <v>Fallone, Melissa</v>
          </cell>
        </row>
        <row r="98">
          <cell r="A98" t="str">
            <v>Farris, Robin</v>
          </cell>
        </row>
        <row r="99">
          <cell r="A99" t="str">
            <v>Faucett, David</v>
          </cell>
        </row>
        <row r="100">
          <cell r="A100" t="str">
            <v>Feeney, Monika</v>
          </cell>
        </row>
        <row r="101">
          <cell r="A101" t="str">
            <v>Fichter, Kathryn</v>
          </cell>
        </row>
        <row r="102">
          <cell r="A102" t="str">
            <v>Finn, Debra</v>
          </cell>
        </row>
        <row r="103">
          <cell r="A103" t="str">
            <v>Flannery, Timothy</v>
          </cell>
        </row>
        <row r="104">
          <cell r="A104" t="str">
            <v>Foster, Lyle</v>
          </cell>
        </row>
        <row r="105">
          <cell r="A105" t="str">
            <v>Franklin, Keri</v>
          </cell>
        </row>
        <row r="106">
          <cell r="A106" t="str">
            <v>Franks, Claudia</v>
          </cell>
        </row>
        <row r="107">
          <cell r="A107" t="str">
            <v>Frederick, Teresa</v>
          </cell>
        </row>
        <row r="108">
          <cell r="A108" t="str">
            <v>Frodermann, Evan</v>
          </cell>
        </row>
        <row r="109">
          <cell r="A109" t="str">
            <v>Garland, Brett</v>
          </cell>
        </row>
        <row r="110">
          <cell r="A110" t="str">
            <v>Garrad, Richard</v>
          </cell>
        </row>
        <row r="111">
          <cell r="A111" t="str">
            <v>Gerasimchuk, Nikolay</v>
          </cell>
        </row>
        <row r="112">
          <cell r="A112" t="str">
            <v>Germann, Julie</v>
          </cell>
        </row>
        <row r="113">
          <cell r="A113" t="str">
            <v>Ghosh, Kartik</v>
          </cell>
        </row>
        <row r="114">
          <cell r="A114" t="str">
            <v>Giboney, Sharon</v>
          </cell>
        </row>
        <row r="115">
          <cell r="A115" t="str">
            <v>Gibson, Emily</v>
          </cell>
        </row>
        <row r="116">
          <cell r="A116" t="str">
            <v>Goddard, Patricia</v>
          </cell>
        </row>
        <row r="117">
          <cell r="A117" t="str">
            <v>Goerndt, Michael</v>
          </cell>
        </row>
        <row r="118">
          <cell r="A118" t="str">
            <v>Goodwin, David</v>
          </cell>
        </row>
        <row r="119">
          <cell r="A119" t="str">
            <v>Grbac, Kris</v>
          </cell>
        </row>
        <row r="120">
          <cell r="A120" t="str">
            <v>Greene, Brian</v>
          </cell>
        </row>
        <row r="121">
          <cell r="A121" t="str">
            <v>Greene, Janice</v>
          </cell>
        </row>
        <row r="122">
          <cell r="A122" t="str">
            <v>Gross, Tracy</v>
          </cell>
        </row>
        <row r="123">
          <cell r="A123" t="str">
            <v>Guo, Kanghui</v>
          </cell>
        </row>
        <row r="124">
          <cell r="A124" t="str">
            <v>Gutierrez, Melida</v>
          </cell>
        </row>
        <row r="125">
          <cell r="A125" t="str">
            <v>Hall, David</v>
          </cell>
        </row>
        <row r="126">
          <cell r="A126" t="str">
            <v>Hall, Lisa C</v>
          </cell>
        </row>
        <row r="127">
          <cell r="A127" t="str">
            <v>Hallgren, Deanna</v>
          </cell>
        </row>
        <row r="128">
          <cell r="A128" t="str">
            <v>Hamilton, Timmarie</v>
          </cell>
        </row>
        <row r="129">
          <cell r="A129" t="str">
            <v>Harbaugh, Adam</v>
          </cell>
        </row>
        <row r="130">
          <cell r="A130" t="str">
            <v>Hart, James</v>
          </cell>
        </row>
        <row r="131">
          <cell r="A131" t="str">
            <v>Havel, John</v>
          </cell>
        </row>
        <row r="132">
          <cell r="A132" t="str">
            <v>Hein, Stephanie</v>
          </cell>
        </row>
        <row r="133">
          <cell r="A133" t="str">
            <v>Hellman, Andrea</v>
          </cell>
        </row>
        <row r="134">
          <cell r="A134" t="str">
            <v>Hellman, Daniel</v>
          </cell>
        </row>
        <row r="135">
          <cell r="A135" t="str">
            <v>Hensley, Ronald</v>
          </cell>
        </row>
        <row r="136">
          <cell r="A136" t="str">
            <v>Herr, Melissa</v>
          </cell>
        </row>
        <row r="137">
          <cell r="A137" t="str">
            <v>Hetzler, Tona</v>
          </cell>
        </row>
        <row r="138">
          <cell r="A138" t="str">
            <v>Hickey, Dennis</v>
          </cell>
        </row>
        <row r="139">
          <cell r="A139" t="str">
            <v>Hood, Jane</v>
          </cell>
        </row>
        <row r="140">
          <cell r="A140" t="str">
            <v>Hope, Kathryn</v>
          </cell>
        </row>
        <row r="141">
          <cell r="A141" t="str">
            <v>Hough, David</v>
          </cell>
        </row>
        <row r="142">
          <cell r="A142" t="str">
            <v>Hough, Lyon</v>
          </cell>
        </row>
        <row r="143">
          <cell r="A143" t="str">
            <v>Howard, Susanne</v>
          </cell>
        </row>
        <row r="144">
          <cell r="A144" t="str">
            <v>Howerton, Phillip</v>
          </cell>
        </row>
        <row r="145">
          <cell r="A145" t="str">
            <v>Hudson, Danae</v>
          </cell>
        </row>
        <row r="146">
          <cell r="A146" t="str">
            <v>Hwang, Chin-Feng</v>
          </cell>
        </row>
        <row r="147">
          <cell r="A147" t="str">
            <v>Ingram, Suzanne</v>
          </cell>
        </row>
        <row r="148">
          <cell r="A148" t="str">
            <v>Iqbal, Razib</v>
          </cell>
        </row>
        <row r="149">
          <cell r="A149" t="str">
            <v>Irons, Chrystal</v>
          </cell>
        </row>
        <row r="150">
          <cell r="A150" t="str">
            <v>Jackson-Brown, Grace</v>
          </cell>
        </row>
        <row r="151">
          <cell r="A151" t="str">
            <v>Jacobson, Victoria</v>
          </cell>
        </row>
        <row r="152">
          <cell r="A152" t="str">
            <v>Jahnke, Tamera</v>
          </cell>
        </row>
        <row r="153">
          <cell r="A153" t="str">
            <v>Jankovic, Aleksandar</v>
          </cell>
        </row>
        <row r="154">
          <cell r="A154" t="str">
            <v>Jennings, Mary Ann</v>
          </cell>
        </row>
        <row r="155">
          <cell r="A155" t="str">
            <v>Johnson, Janelle</v>
          </cell>
        </row>
        <row r="156">
          <cell r="A156" t="str">
            <v>Jolley, Jason</v>
          </cell>
        </row>
        <row r="157">
          <cell r="A157" t="str">
            <v>Kaf, Wafaa</v>
          </cell>
        </row>
        <row r="158">
          <cell r="A158" t="str">
            <v>Kammerer, Joseph</v>
          </cell>
        </row>
        <row r="159">
          <cell r="A159" t="str">
            <v>Kaps, Martin</v>
          </cell>
        </row>
        <row r="160">
          <cell r="A160" t="str">
            <v>Keeth, Jonathan</v>
          </cell>
        </row>
        <row r="161">
          <cell r="A161" t="str">
            <v>Kellum, Mary</v>
          </cell>
        </row>
        <row r="162">
          <cell r="A162" t="str">
            <v>Keys, Amanda</v>
          </cell>
        </row>
        <row r="163">
          <cell r="A163" t="str">
            <v>Killion, Kurt</v>
          </cell>
        </row>
        <row r="164">
          <cell r="A164" t="str">
            <v>Kim, Kyoungtae</v>
          </cell>
        </row>
        <row r="165">
          <cell r="A165" t="str">
            <v>Kline, Katie</v>
          </cell>
        </row>
        <row r="166">
          <cell r="A166" t="str">
            <v>Knapp, Timothy</v>
          </cell>
        </row>
        <row r="167">
          <cell r="A167" t="str">
            <v>Knight, Rachel</v>
          </cell>
        </row>
        <row r="168">
          <cell r="A168" t="str">
            <v>Knowles, Amy</v>
          </cell>
        </row>
        <row r="169">
          <cell r="A169" t="str">
            <v>Kohnen, Angela</v>
          </cell>
        </row>
        <row r="170">
          <cell r="A170" t="str">
            <v>Kovacs, Laszlo</v>
          </cell>
        </row>
        <row r="171">
          <cell r="A171" t="str">
            <v>Kuhlmeier, Sylvia</v>
          </cell>
        </row>
        <row r="172">
          <cell r="A172" t="str">
            <v>Kunkel, Allen</v>
          </cell>
        </row>
        <row r="173">
          <cell r="A173" t="str">
            <v>Lancaster, Dennis</v>
          </cell>
        </row>
        <row r="174">
          <cell r="A174" t="str">
            <v>Lancaster, Phillip</v>
          </cell>
        </row>
        <row r="175">
          <cell r="A175" t="str">
            <v>Lancaster, Sarah</v>
          </cell>
        </row>
        <row r="176">
          <cell r="A176" t="str">
            <v>Lane, Thomas</v>
          </cell>
        </row>
        <row r="177">
          <cell r="A177" t="str">
            <v>Langer, Carol</v>
          </cell>
        </row>
        <row r="178">
          <cell r="A178" t="str">
            <v>Lehman, Timothy</v>
          </cell>
        </row>
        <row r="179">
          <cell r="A179" t="str">
            <v>Leis, Sherry</v>
          </cell>
        </row>
        <row r="180">
          <cell r="A180" t="str">
            <v>Ligon, Day</v>
          </cell>
        </row>
        <row r="181">
          <cell r="A181" t="str">
            <v>Livers, Stephanie</v>
          </cell>
        </row>
        <row r="182">
          <cell r="A182" t="str">
            <v>Loge, Jana</v>
          </cell>
        </row>
        <row r="183">
          <cell r="A183" t="str">
            <v>Lopinot, Neal</v>
          </cell>
        </row>
        <row r="184">
          <cell r="A184" t="str">
            <v>Lunday, Herb</v>
          </cell>
        </row>
        <row r="185">
          <cell r="A185" t="str">
            <v>Luo, Jun</v>
          </cell>
        </row>
        <row r="186">
          <cell r="A186" t="str">
            <v>Lupfer, Christopher</v>
          </cell>
        </row>
        <row r="187">
          <cell r="A187" t="str">
            <v>MacGregor, Cynthia</v>
          </cell>
        </row>
        <row r="188">
          <cell r="A188" t="str">
            <v>Maddox, Robert</v>
          </cell>
        </row>
        <row r="189">
          <cell r="A189" t="str">
            <v>Maher, Sean</v>
          </cell>
        </row>
        <row r="190">
          <cell r="A190" t="str">
            <v>Malega, Ronald</v>
          </cell>
        </row>
        <row r="191">
          <cell r="A191" t="str">
            <v>Masterson, Julie</v>
          </cell>
        </row>
        <row r="192">
          <cell r="A192" t="str">
            <v>Mathis, S Alicia</v>
          </cell>
        </row>
        <row r="193">
          <cell r="A193" t="str">
            <v>Mattocks, Vicki</v>
          </cell>
        </row>
        <row r="194">
          <cell r="A194" t="str">
            <v>Mawhiney, Shannon</v>
          </cell>
        </row>
        <row r="195">
          <cell r="A195" t="str">
            <v>May, Diane</v>
          </cell>
        </row>
        <row r="196">
          <cell r="A196" t="str">
            <v>Mayanovic, Robert</v>
          </cell>
        </row>
        <row r="197">
          <cell r="A197" t="str">
            <v>McClain, William</v>
          </cell>
        </row>
        <row r="198">
          <cell r="A198" t="str">
            <v>McCroskey, Marilyn</v>
          </cell>
        </row>
        <row r="199">
          <cell r="A199" t="str">
            <v>McKay, Matthew</v>
          </cell>
        </row>
        <row r="200">
          <cell r="A200" t="str">
            <v>Meinert, David</v>
          </cell>
        </row>
        <row r="201">
          <cell r="A201" t="str">
            <v>Miao, Xin</v>
          </cell>
        </row>
        <row r="202">
          <cell r="A202" t="str">
            <v>Michelfelder, Gary</v>
          </cell>
        </row>
        <row r="203">
          <cell r="A203" t="str">
            <v>Mickus, Kevin</v>
          </cell>
        </row>
        <row r="204">
          <cell r="A204" t="str">
            <v>Mirza, Babur</v>
          </cell>
        </row>
        <row r="205">
          <cell r="A205" t="str">
            <v>Mitchell, D W</v>
          </cell>
        </row>
        <row r="206">
          <cell r="A206" t="str">
            <v>Mitra, Saibal</v>
          </cell>
        </row>
        <row r="207">
          <cell r="A207" t="str">
            <v>Moore, Renee</v>
          </cell>
        </row>
        <row r="208">
          <cell r="A208" t="str">
            <v>Moore, Robert</v>
          </cell>
        </row>
        <row r="209">
          <cell r="A209" t="str">
            <v>Morganthaler, Jennifer</v>
          </cell>
        </row>
        <row r="210">
          <cell r="A210" t="str">
            <v>Morris, Robert T</v>
          </cell>
        </row>
        <row r="211">
          <cell r="A211" t="str">
            <v>Morrissey, Jeff</v>
          </cell>
        </row>
        <row r="212">
          <cell r="A212" t="str">
            <v>Mosier, Samantha</v>
          </cell>
        </row>
        <row r="213">
          <cell r="A213" t="str">
            <v>Nordyke, Kathy</v>
          </cell>
        </row>
        <row r="214">
          <cell r="A214" t="str">
            <v>Norgren, Michelle</v>
          </cell>
        </row>
        <row r="215">
          <cell r="A215" t="str">
            <v>Novik, Melinda</v>
          </cell>
        </row>
        <row r="216">
          <cell r="A216" t="str">
            <v>Nowell, Y Anjanette</v>
          </cell>
        </row>
        <row r="217">
          <cell r="A217" t="str">
            <v>Obafemi-Ajayi, Tayo</v>
          </cell>
        </row>
        <row r="218">
          <cell r="A218" t="str">
            <v>Odneal, Marilyn</v>
          </cell>
        </row>
        <row r="219">
          <cell r="A219" t="str">
            <v>Oetting, Tara</v>
          </cell>
        </row>
        <row r="220">
          <cell r="A220" t="str">
            <v>Onyango, Benjamin</v>
          </cell>
        </row>
        <row r="221">
          <cell r="A221" t="str">
            <v>Orf, Michael</v>
          </cell>
        </row>
        <row r="222">
          <cell r="A222" t="str">
            <v>Ostensen, Roy</v>
          </cell>
        </row>
        <row r="223">
          <cell r="A223" t="str">
            <v>Oswalt, Jill</v>
          </cell>
        </row>
        <row r="224">
          <cell r="A224" t="str">
            <v>Owen, Marc</v>
          </cell>
        </row>
        <row r="225">
          <cell r="A225" t="str">
            <v>Parrish, Erin</v>
          </cell>
        </row>
        <row r="226">
          <cell r="A226" t="str">
            <v>Patel, Rishi</v>
          </cell>
        </row>
        <row r="227">
          <cell r="A227" t="str">
            <v>Patterson, Jill</v>
          </cell>
        </row>
        <row r="228">
          <cell r="A228" t="str">
            <v>Pavlowsky, Robert</v>
          </cell>
        </row>
        <row r="229">
          <cell r="A229" t="str">
            <v>Payne, Heather</v>
          </cell>
        </row>
        <row r="230">
          <cell r="A230" t="str">
            <v>Payne, Keith</v>
          </cell>
        </row>
        <row r="231">
          <cell r="A231" t="str">
            <v>Pearson, Belinda</v>
          </cell>
        </row>
        <row r="232">
          <cell r="A232" t="str">
            <v>Penkalski, Melissa</v>
          </cell>
        </row>
        <row r="233">
          <cell r="A233" t="str">
            <v>Perkins, Amanda</v>
          </cell>
        </row>
        <row r="234">
          <cell r="A234" t="str">
            <v>Perryman, Kristi</v>
          </cell>
        </row>
        <row r="235">
          <cell r="A235" t="str">
            <v>Peters, Thomas</v>
          </cell>
        </row>
        <row r="236">
          <cell r="A236" t="str">
            <v>Piccolo, Diana</v>
          </cell>
        </row>
        <row r="237">
          <cell r="A237" t="str">
            <v>Pierson, Matthew</v>
          </cell>
        </row>
        <row r="238">
          <cell r="A238" t="str">
            <v>Plavchan, Peter</v>
          </cell>
        </row>
        <row r="239">
          <cell r="A239" t="str">
            <v>Plymate, Lynda</v>
          </cell>
        </row>
        <row r="240">
          <cell r="A240" t="str">
            <v>Polyard, Brenda</v>
          </cell>
        </row>
        <row r="241">
          <cell r="A241" t="str">
            <v>Poston, Tracey</v>
          </cell>
        </row>
        <row r="242">
          <cell r="A242" t="str">
            <v>Pratt, H Wes</v>
          </cell>
        </row>
        <row r="243">
          <cell r="A243" t="str">
            <v>Proctor, Lisa</v>
          </cell>
        </row>
        <row r="244">
          <cell r="A244" t="str">
            <v>Pszczolkowski, Maciej</v>
          </cell>
        </row>
        <row r="245">
          <cell r="A245" t="str">
            <v>Qiu, Wenping</v>
          </cell>
        </row>
        <row r="246">
          <cell r="A246" t="str">
            <v>Qiu, Xiaomin</v>
          </cell>
        </row>
        <row r="247">
          <cell r="A247" t="str">
            <v>Ray, Jack</v>
          </cell>
        </row>
        <row r="248">
          <cell r="A248" t="str">
            <v>Ray, Jason</v>
          </cell>
        </row>
        <row r="249">
          <cell r="A249" t="str">
            <v>Rebaza-Vasquez, Jorge</v>
          </cell>
        </row>
        <row r="250">
          <cell r="A250" t="str">
            <v>Redd, Emmett</v>
          </cell>
        </row>
        <row r="251">
          <cell r="A251" t="str">
            <v>Reed, Michael</v>
          </cell>
        </row>
        <row r="252">
          <cell r="A252" t="str">
            <v>Reichling, Susanna</v>
          </cell>
        </row>
        <row r="253">
          <cell r="A253" t="str">
            <v>Reid, Helen</v>
          </cell>
        </row>
        <row r="254">
          <cell r="A254" t="str">
            <v>Reid, Les</v>
          </cell>
        </row>
        <row r="255">
          <cell r="A255" t="str">
            <v>Remley, Melissa</v>
          </cell>
        </row>
        <row r="256">
          <cell r="A256" t="str">
            <v>Renner, Jane</v>
          </cell>
        </row>
        <row r="257">
          <cell r="A257" t="str">
            <v>Reynolds, Kristie</v>
          </cell>
        </row>
        <row r="258">
          <cell r="A258" t="str">
            <v>Richards, David</v>
          </cell>
        </row>
        <row r="259">
          <cell r="A259" t="str">
            <v>Rico, Cyren</v>
          </cell>
        </row>
        <row r="260">
          <cell r="A260" t="str">
            <v>Rimal, Arbindra</v>
          </cell>
        </row>
        <row r="261">
          <cell r="A261" t="str">
            <v>Robbins, Lynn</v>
          </cell>
        </row>
        <row r="262">
          <cell r="A262" t="str">
            <v>Roberts, Hillary</v>
          </cell>
        </row>
        <row r="263">
          <cell r="A263" t="str">
            <v>Robinette, Stephen</v>
          </cell>
        </row>
        <row r="264">
          <cell r="A264" t="str">
            <v>Robison, Jane</v>
          </cell>
        </row>
        <row r="265">
          <cell r="A265" t="str">
            <v>Rockney, Andrea</v>
          </cell>
        </row>
        <row r="266">
          <cell r="A266" t="str">
            <v>Romano, David</v>
          </cell>
        </row>
        <row r="267">
          <cell r="A267" t="str">
            <v>Rongali, Sharath</v>
          </cell>
        </row>
        <row r="268">
          <cell r="A268" t="str">
            <v>Rovey, Charles</v>
          </cell>
        </row>
        <row r="269">
          <cell r="A269" t="str">
            <v>Rugutt, Joseph</v>
          </cell>
        </row>
        <row r="270">
          <cell r="A270" t="str">
            <v>Ryburn, Karen R</v>
          </cell>
        </row>
        <row r="271">
          <cell r="A271" t="str">
            <v>Ryder, Christina</v>
          </cell>
        </row>
        <row r="272">
          <cell r="A272" t="str">
            <v>Sakidja, Ridwan</v>
          </cell>
        </row>
        <row r="273">
          <cell r="A273" t="str">
            <v>Satterfield, James</v>
          </cell>
        </row>
        <row r="274">
          <cell r="A274" t="str">
            <v>Saunders, Georgianna</v>
          </cell>
        </row>
        <row r="275">
          <cell r="A275" t="str">
            <v>Schick, Alan</v>
          </cell>
        </row>
        <row r="276">
          <cell r="A276" t="str">
            <v>Schmalzbauer, John</v>
          </cell>
        </row>
        <row r="277">
          <cell r="A277" t="str">
            <v>Schneider, Scott</v>
          </cell>
        </row>
        <row r="278">
          <cell r="A278" t="str">
            <v>Schweiger, Paul</v>
          </cell>
        </row>
        <row r="279">
          <cell r="A279" t="str">
            <v>Sedaghat-Herati, Reza</v>
          </cell>
        </row>
        <row r="280">
          <cell r="A280" t="str">
            <v>Seevers, Lindsey</v>
          </cell>
        </row>
        <row r="281">
          <cell r="A281" t="str">
            <v>Sellers, Marie</v>
          </cell>
        </row>
        <row r="282">
          <cell r="A282" t="str">
            <v>Senger, Steven</v>
          </cell>
        </row>
        <row r="283">
          <cell r="A283" t="str">
            <v>Siebert, Matthew</v>
          </cell>
        </row>
        <row r="284">
          <cell r="A284" t="str">
            <v>Sims-Giddens, Susan</v>
          </cell>
        </row>
        <row r="285">
          <cell r="A285" t="str">
            <v>Slattery, Dianne</v>
          </cell>
        </row>
        <row r="286">
          <cell r="A286" t="str">
            <v>Smith, Brenda</v>
          </cell>
        </row>
        <row r="287">
          <cell r="A287" t="str">
            <v>Smith, Joshua</v>
          </cell>
        </row>
        <row r="288">
          <cell r="A288" t="str">
            <v>Smith, Michele</v>
          </cell>
        </row>
        <row r="289">
          <cell r="A289" t="str">
            <v>Speer, Robert</v>
          </cell>
        </row>
        <row r="290">
          <cell r="A290" t="str">
            <v>Stapleton, Stephen</v>
          </cell>
        </row>
        <row r="291">
          <cell r="A291" t="str">
            <v>Steinle, Erich</v>
          </cell>
        </row>
        <row r="292">
          <cell r="A292" t="str">
            <v>Stepanova, Maria</v>
          </cell>
        </row>
        <row r="293">
          <cell r="A293" t="str">
            <v>Stewart, Byron</v>
          </cell>
        </row>
        <row r="294">
          <cell r="A294" t="str">
            <v>Stewart, Rabekah</v>
          </cell>
        </row>
        <row r="295">
          <cell r="A295" t="str">
            <v>Stewart, Tammy</v>
          </cell>
        </row>
        <row r="296">
          <cell r="A296" t="str">
            <v>Stone, Lorene</v>
          </cell>
        </row>
        <row r="297">
          <cell r="A297" t="str">
            <v>Stout, Michael</v>
          </cell>
        </row>
        <row r="298">
          <cell r="A298" t="str">
            <v>Stout, Tracy</v>
          </cell>
        </row>
        <row r="299">
          <cell r="A299" t="str">
            <v>Sudbrock, Christine</v>
          </cell>
        </row>
        <row r="300">
          <cell r="A300" t="str">
            <v>Sullivan, Patrick</v>
          </cell>
        </row>
        <row r="301">
          <cell r="A301" t="str">
            <v>Sun, Xingping</v>
          </cell>
        </row>
        <row r="302">
          <cell r="A302" t="str">
            <v>Sutliff, Kristene</v>
          </cell>
        </row>
        <row r="303">
          <cell r="A303" t="str">
            <v>Tassin, Kerri</v>
          </cell>
        </row>
        <row r="304">
          <cell r="A304" t="str">
            <v>Thomas, Diann</v>
          </cell>
        </row>
        <row r="305">
          <cell r="A305" t="str">
            <v>Thompson, Dustin</v>
          </cell>
        </row>
        <row r="306">
          <cell r="A306" t="str">
            <v>Thompson, Kip</v>
          </cell>
        </row>
        <row r="307">
          <cell r="A307" t="str">
            <v>Tipton, Sara</v>
          </cell>
        </row>
        <row r="308">
          <cell r="A308" t="str">
            <v>Tivener, Kristin</v>
          </cell>
        </row>
        <row r="309">
          <cell r="A309" t="str">
            <v xml:space="preserve">Tomasi, Thomas </v>
          </cell>
        </row>
        <row r="310">
          <cell r="A310" t="str">
            <v>Totty, Angela</v>
          </cell>
        </row>
        <row r="311">
          <cell r="A311" t="str">
            <v>Udan, Ryan</v>
          </cell>
        </row>
        <row r="312">
          <cell r="A312" t="str">
            <v>Ulbricht, Randi</v>
          </cell>
        </row>
        <row r="313">
          <cell r="A313" t="str">
            <v>Underwood, Tabitha</v>
          </cell>
        </row>
        <row r="314">
          <cell r="A314" t="str">
            <v>Uribe-Zarain, Ximena</v>
          </cell>
        </row>
        <row r="315">
          <cell r="A315" t="str">
            <v>Vandelicht, Michael</v>
          </cell>
        </row>
        <row r="316">
          <cell r="A316" t="str">
            <v>Vaughan, David</v>
          </cell>
        </row>
        <row r="317">
          <cell r="A317" t="str">
            <v>Vollmar, Kenneth</v>
          </cell>
        </row>
        <row r="318">
          <cell r="A318" t="str">
            <v>Wait, Alexander</v>
          </cell>
        </row>
        <row r="319">
          <cell r="A319" t="str">
            <v>Walker, Elizabeth</v>
          </cell>
        </row>
        <row r="320">
          <cell r="A320" t="str">
            <v>Walker, Jennifer</v>
          </cell>
        </row>
        <row r="321">
          <cell r="A321" t="str">
            <v>Wanekaya, Adam</v>
          </cell>
        </row>
        <row r="322">
          <cell r="A322" t="str">
            <v>Wang, Fei</v>
          </cell>
        </row>
        <row r="323">
          <cell r="A323" t="str">
            <v>Wang, Jianjie</v>
          </cell>
        </row>
      </sheetData>
      <sheetData sheetId="2"/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Y 2018"/>
      <sheetName val="Dropdown Lists"/>
      <sheetName val="Dept-Colleges"/>
      <sheetName val="Sheet1"/>
    </sheetNames>
    <sheetDataSet>
      <sheetData sheetId="0"/>
      <sheetData sheetId="1"/>
      <sheetData sheetId="2"/>
      <sheetData sheetId="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Y2017"/>
      <sheetName val="Dropdown Lists"/>
      <sheetName val="Dept-Colleges"/>
      <sheetName val="Sheet1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20"/>
  <sheetViews>
    <sheetView showGridLines="0" tabSelected="1" zoomScale="70" zoomScaleNormal="70" workbookViewId="0">
      <pane ySplit="2" topLeftCell="A9" activePane="bottomLeft" state="frozen"/>
      <selection pane="bottomLeft" activeCell="S19" sqref="S19"/>
    </sheetView>
  </sheetViews>
  <sheetFormatPr defaultRowHeight="15" x14ac:dyDescent="0.25"/>
  <cols>
    <col min="1" max="2" width="2.7109375" style="2" customWidth="1"/>
    <col min="3" max="3" width="13.7109375" style="84" customWidth="1"/>
    <col min="4" max="4" width="13.7109375" style="85" customWidth="1"/>
    <col min="5" max="5" width="30.7109375" style="86" customWidth="1"/>
    <col min="6" max="6" width="40.7109375" style="87" customWidth="1"/>
    <col min="7" max="8" width="13.7109375" style="88" customWidth="1"/>
    <col min="9" max="9" width="30.7109375" style="87" customWidth="1"/>
    <col min="10" max="10" width="13.7109375" style="88" customWidth="1"/>
    <col min="11" max="11" width="30.7109375" style="89" customWidth="1"/>
    <col min="12" max="12" width="23" style="88" customWidth="1"/>
    <col min="13" max="13" width="27" style="90" customWidth="1"/>
    <col min="14" max="16384" width="9.140625" style="2"/>
  </cols>
  <sheetData>
    <row r="1" spans="1:13" ht="33.75" x14ac:dyDescent="0.25">
      <c r="A1" s="91" t="s">
        <v>0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</row>
    <row r="2" spans="1:13" ht="26.25" x14ac:dyDescent="0.25">
      <c r="A2" s="3" t="s">
        <v>1</v>
      </c>
      <c r="B2" s="4"/>
      <c r="C2" s="5"/>
      <c r="D2" s="6"/>
      <c r="E2" s="3"/>
      <c r="F2" s="7"/>
      <c r="G2" s="1"/>
      <c r="H2" s="1"/>
      <c r="I2" s="8" t="s">
        <v>2</v>
      </c>
      <c r="J2" s="9">
        <f>J3+J48+J87+J99+J144+J199+J242+J357+J361+J365+J369+J378+J383+J420+J7+J501+J505</f>
        <v>372</v>
      </c>
      <c r="K2" s="10"/>
      <c r="L2" s="8" t="s">
        <v>3</v>
      </c>
      <c r="M2" s="11">
        <f>M3+M48+M87+M99+M144+M199+M242+M357+M361+M365+M369+M378+M383+M420+M7+M501+M505</f>
        <v>56948021.590000004</v>
      </c>
    </row>
    <row r="3" spans="1:13" s="22" customFormat="1" ht="21" x14ac:dyDescent="0.25">
      <c r="A3" s="12" t="s">
        <v>4</v>
      </c>
      <c r="B3" s="12"/>
      <c r="C3" s="13"/>
      <c r="D3" s="14"/>
      <c r="E3" s="15"/>
      <c r="F3" s="16"/>
      <c r="G3" s="17"/>
      <c r="H3" s="17"/>
      <c r="I3" s="18" t="s">
        <v>2</v>
      </c>
      <c r="J3" s="17">
        <f>COUNT(M5:M6)</f>
        <v>1</v>
      </c>
      <c r="K3" s="19"/>
      <c r="L3" s="20" t="s">
        <v>3</v>
      </c>
      <c r="M3" s="21">
        <f>SUM(M5:M6)</f>
        <v>9950</v>
      </c>
    </row>
    <row r="4" spans="1:13" ht="36.75" customHeight="1" x14ac:dyDescent="0.25">
      <c r="A4" s="23"/>
      <c r="B4" s="23"/>
      <c r="C4" s="24" t="s">
        <v>5</v>
      </c>
      <c r="D4" s="25" t="s">
        <v>6</v>
      </c>
      <c r="E4" s="26" t="s">
        <v>7</v>
      </c>
      <c r="F4" s="27" t="s">
        <v>8</v>
      </c>
      <c r="G4" s="28" t="s">
        <v>9</v>
      </c>
      <c r="H4" s="28" t="s">
        <v>10</v>
      </c>
      <c r="I4" s="27" t="s">
        <v>11</v>
      </c>
      <c r="J4" s="27" t="s">
        <v>12</v>
      </c>
      <c r="K4" s="27" t="s">
        <v>13</v>
      </c>
      <c r="L4" s="28" t="s">
        <v>14</v>
      </c>
      <c r="M4" s="29" t="s">
        <v>15</v>
      </c>
    </row>
    <row r="5" spans="1:13" ht="30" x14ac:dyDescent="0.25">
      <c r="C5" s="30">
        <v>43152</v>
      </c>
      <c r="D5" s="31">
        <v>18129</v>
      </c>
      <c r="E5" s="32" t="s">
        <v>16</v>
      </c>
      <c r="F5" s="32" t="s">
        <v>17</v>
      </c>
      <c r="G5" s="33" t="s">
        <v>18</v>
      </c>
      <c r="H5" s="34" t="s">
        <v>19</v>
      </c>
      <c r="I5" s="32" t="s">
        <v>20</v>
      </c>
      <c r="J5" s="33" t="s">
        <v>21</v>
      </c>
      <c r="K5" s="35" t="s">
        <v>22</v>
      </c>
      <c r="L5" s="34" t="s">
        <v>23</v>
      </c>
      <c r="M5" s="36">
        <v>9950</v>
      </c>
    </row>
    <row r="6" spans="1:13" x14ac:dyDescent="0.25">
      <c r="C6" s="38"/>
      <c r="D6" s="39"/>
      <c r="E6" s="40"/>
      <c r="F6" s="41"/>
      <c r="G6" s="42"/>
      <c r="H6" s="42"/>
      <c r="I6" s="41"/>
      <c r="J6" s="42"/>
      <c r="K6" s="37"/>
      <c r="L6" s="42"/>
      <c r="M6" s="43"/>
    </row>
    <row r="7" spans="1:13" ht="21" x14ac:dyDescent="0.25">
      <c r="A7" s="12" t="s">
        <v>24</v>
      </c>
      <c r="B7" s="12"/>
      <c r="C7" s="13"/>
      <c r="D7" s="14"/>
      <c r="E7" s="15"/>
      <c r="F7" s="16"/>
      <c r="G7" s="17"/>
      <c r="H7" s="17"/>
      <c r="I7" s="18" t="s">
        <v>2</v>
      </c>
      <c r="J7" s="17">
        <f>J8+J32+J38</f>
        <v>31</v>
      </c>
      <c r="K7" s="19"/>
      <c r="L7" s="20" t="s">
        <v>3</v>
      </c>
      <c r="M7" s="21">
        <f>M8+M32+M38</f>
        <v>1631742.92</v>
      </c>
    </row>
    <row r="8" spans="1:13" ht="21" x14ac:dyDescent="0.25">
      <c r="B8" s="44" t="s">
        <v>24</v>
      </c>
      <c r="C8" s="45"/>
      <c r="D8" s="46"/>
      <c r="E8" s="47"/>
      <c r="F8" s="48"/>
      <c r="G8" s="49"/>
      <c r="H8" s="49"/>
      <c r="I8" s="50" t="s">
        <v>2</v>
      </c>
      <c r="J8" s="49">
        <f>COUNT(M10:M31)</f>
        <v>21</v>
      </c>
      <c r="K8" s="51"/>
      <c r="L8" s="52" t="s">
        <v>3</v>
      </c>
      <c r="M8" s="53">
        <f>SUM(M10:M31)</f>
        <v>920327.8</v>
      </c>
    </row>
    <row r="9" spans="1:13" ht="37.5" x14ac:dyDescent="0.25">
      <c r="A9" s="23"/>
      <c r="B9" s="23"/>
      <c r="C9" s="24" t="s">
        <v>5</v>
      </c>
      <c r="D9" s="25" t="s">
        <v>6</v>
      </c>
      <c r="E9" s="26" t="s">
        <v>7</v>
      </c>
      <c r="F9" s="27" t="s">
        <v>8</v>
      </c>
      <c r="G9" s="28" t="s">
        <v>9</v>
      </c>
      <c r="H9" s="28" t="s">
        <v>10</v>
      </c>
      <c r="I9" s="27" t="s">
        <v>11</v>
      </c>
      <c r="J9" s="27" t="s">
        <v>12</v>
      </c>
      <c r="K9" s="27" t="s">
        <v>13</v>
      </c>
      <c r="L9" s="28" t="s">
        <v>14</v>
      </c>
      <c r="M9" s="29" t="s">
        <v>15</v>
      </c>
    </row>
    <row r="10" spans="1:13" x14ac:dyDescent="0.25">
      <c r="C10" s="30">
        <v>43007</v>
      </c>
      <c r="D10" s="31" t="s">
        <v>25</v>
      </c>
      <c r="E10" s="32" t="s">
        <v>26</v>
      </c>
      <c r="F10" s="32" t="s">
        <v>27</v>
      </c>
      <c r="G10" s="33" t="s">
        <v>28</v>
      </c>
      <c r="H10" s="54" t="s">
        <v>29</v>
      </c>
      <c r="I10" s="32" t="s">
        <v>27</v>
      </c>
      <c r="J10" s="33" t="s">
        <v>30</v>
      </c>
      <c r="K10" s="35" t="s">
        <v>22</v>
      </c>
      <c r="L10" s="34" t="s">
        <v>23</v>
      </c>
      <c r="M10" s="36">
        <v>953</v>
      </c>
    </row>
    <row r="11" spans="1:13" x14ac:dyDescent="0.25">
      <c r="C11" s="30">
        <v>43007</v>
      </c>
      <c r="D11" s="31" t="s">
        <v>33</v>
      </c>
      <c r="E11" s="32" t="s">
        <v>26</v>
      </c>
      <c r="F11" s="32" t="s">
        <v>27</v>
      </c>
      <c r="G11" s="33" t="s">
        <v>28</v>
      </c>
      <c r="H11" s="54" t="s">
        <v>29</v>
      </c>
      <c r="I11" s="32" t="s">
        <v>27</v>
      </c>
      <c r="J11" s="33" t="s">
        <v>30</v>
      </c>
      <c r="K11" s="35" t="s">
        <v>22</v>
      </c>
      <c r="L11" s="34" t="s">
        <v>23</v>
      </c>
      <c r="M11" s="36">
        <v>3420</v>
      </c>
    </row>
    <row r="12" spans="1:13" ht="30" x14ac:dyDescent="0.25">
      <c r="C12" s="30">
        <v>43004</v>
      </c>
      <c r="D12" s="31">
        <v>18041</v>
      </c>
      <c r="E12" s="32" t="s">
        <v>34</v>
      </c>
      <c r="F12" s="32" t="s">
        <v>35</v>
      </c>
      <c r="G12" s="33" t="s">
        <v>36</v>
      </c>
      <c r="H12" s="34" t="s">
        <v>29</v>
      </c>
      <c r="I12" s="32" t="s">
        <v>37</v>
      </c>
      <c r="J12" s="33" t="s">
        <v>38</v>
      </c>
      <c r="K12" s="35" t="s">
        <v>22</v>
      </c>
      <c r="L12" s="34" t="s">
        <v>39</v>
      </c>
      <c r="M12" s="36">
        <v>149975</v>
      </c>
    </row>
    <row r="13" spans="1:13" ht="30" x14ac:dyDescent="0.25">
      <c r="C13" s="30">
        <v>42979</v>
      </c>
      <c r="D13" s="31">
        <v>18038</v>
      </c>
      <c r="E13" s="32" t="s">
        <v>26</v>
      </c>
      <c r="F13" s="32" t="s">
        <v>41</v>
      </c>
      <c r="G13" s="33" t="s">
        <v>29</v>
      </c>
      <c r="H13" s="34" t="s">
        <v>29</v>
      </c>
      <c r="I13" s="32" t="s">
        <v>42</v>
      </c>
      <c r="J13" s="33" t="s">
        <v>43</v>
      </c>
      <c r="K13" s="35" t="s">
        <v>22</v>
      </c>
      <c r="L13" s="34" t="s">
        <v>44</v>
      </c>
      <c r="M13" s="36">
        <v>49300</v>
      </c>
    </row>
    <row r="14" spans="1:13" ht="30" x14ac:dyDescent="0.25">
      <c r="C14" s="30">
        <v>42979</v>
      </c>
      <c r="D14" s="31">
        <v>18038</v>
      </c>
      <c r="E14" s="32" t="s">
        <v>26</v>
      </c>
      <c r="F14" s="32" t="s">
        <v>41</v>
      </c>
      <c r="G14" s="33" t="s">
        <v>29</v>
      </c>
      <c r="H14" s="34" t="s">
        <v>29</v>
      </c>
      <c r="I14" s="32" t="s">
        <v>42</v>
      </c>
      <c r="J14" s="33" t="s">
        <v>43</v>
      </c>
      <c r="K14" s="35" t="s">
        <v>22</v>
      </c>
      <c r="L14" s="34" t="s">
        <v>44</v>
      </c>
      <c r="M14" s="36">
        <v>49300</v>
      </c>
    </row>
    <row r="15" spans="1:13" ht="30" x14ac:dyDescent="0.25">
      <c r="C15" s="30">
        <v>42979</v>
      </c>
      <c r="D15" s="31">
        <v>18038</v>
      </c>
      <c r="E15" s="32" t="s">
        <v>26</v>
      </c>
      <c r="F15" s="32" t="s">
        <v>41</v>
      </c>
      <c r="G15" s="33" t="s">
        <v>29</v>
      </c>
      <c r="H15" s="34" t="s">
        <v>29</v>
      </c>
      <c r="I15" s="32" t="s">
        <v>42</v>
      </c>
      <c r="J15" s="33" t="s">
        <v>43</v>
      </c>
      <c r="K15" s="35" t="s">
        <v>22</v>
      </c>
      <c r="L15" s="34" t="s">
        <v>44</v>
      </c>
      <c r="M15" s="36">
        <v>56500</v>
      </c>
    </row>
    <row r="16" spans="1:13" x14ac:dyDescent="0.25">
      <c r="C16" s="30">
        <v>43089</v>
      </c>
      <c r="D16" s="31" t="s">
        <v>25</v>
      </c>
      <c r="E16" s="32" t="s">
        <v>26</v>
      </c>
      <c r="F16" s="32" t="s">
        <v>46</v>
      </c>
      <c r="G16" s="33" t="s">
        <v>28</v>
      </c>
      <c r="H16" s="34" t="s">
        <v>29</v>
      </c>
      <c r="I16" s="32" t="s">
        <v>46</v>
      </c>
      <c r="J16" s="33" t="s">
        <v>30</v>
      </c>
      <c r="K16" s="35" t="s">
        <v>22</v>
      </c>
      <c r="L16" s="34" t="s">
        <v>23</v>
      </c>
      <c r="M16" s="36">
        <v>725</v>
      </c>
    </row>
    <row r="17" spans="1:13" x14ac:dyDescent="0.25">
      <c r="C17" s="30">
        <v>43089</v>
      </c>
      <c r="D17" s="31" t="s">
        <v>33</v>
      </c>
      <c r="E17" s="32" t="s">
        <v>26</v>
      </c>
      <c r="F17" s="32" t="s">
        <v>46</v>
      </c>
      <c r="G17" s="33" t="s">
        <v>28</v>
      </c>
      <c r="H17" s="34" t="s">
        <v>29</v>
      </c>
      <c r="I17" s="32" t="s">
        <v>46</v>
      </c>
      <c r="J17" s="33" t="s">
        <v>30</v>
      </c>
      <c r="K17" s="35" t="s">
        <v>22</v>
      </c>
      <c r="L17" s="34" t="s">
        <v>23</v>
      </c>
      <c r="M17" s="36">
        <v>8589.83</v>
      </c>
    </row>
    <row r="18" spans="1:13" ht="45" x14ac:dyDescent="0.25">
      <c r="C18" s="30">
        <v>43132</v>
      </c>
      <c r="D18" s="31">
        <v>18113</v>
      </c>
      <c r="E18" s="32" t="s">
        <v>32</v>
      </c>
      <c r="F18" s="32" t="s">
        <v>48</v>
      </c>
      <c r="G18" s="33" t="s">
        <v>49</v>
      </c>
      <c r="H18" s="34" t="s">
        <v>29</v>
      </c>
      <c r="I18" s="32" t="s">
        <v>50</v>
      </c>
      <c r="J18" s="33" t="s">
        <v>43</v>
      </c>
      <c r="K18" s="35" t="s">
        <v>22</v>
      </c>
      <c r="L18" s="34" t="s">
        <v>51</v>
      </c>
      <c r="M18" s="36">
        <v>25235</v>
      </c>
    </row>
    <row r="19" spans="1:13" ht="30" x14ac:dyDescent="0.25">
      <c r="C19" s="30">
        <v>43133</v>
      </c>
      <c r="D19" s="31">
        <v>18111</v>
      </c>
      <c r="E19" s="32" t="s">
        <v>40</v>
      </c>
      <c r="F19" s="32" t="s">
        <v>52</v>
      </c>
      <c r="G19" s="33" t="s">
        <v>49</v>
      </c>
      <c r="H19" s="34" t="s">
        <v>29</v>
      </c>
      <c r="I19" s="32" t="s">
        <v>53</v>
      </c>
      <c r="J19" s="33" t="s">
        <v>38</v>
      </c>
      <c r="K19" s="35" t="s">
        <v>22</v>
      </c>
      <c r="L19" s="34" t="s">
        <v>54</v>
      </c>
      <c r="M19" s="36">
        <v>42355</v>
      </c>
    </row>
    <row r="20" spans="1:13" x14ac:dyDescent="0.25">
      <c r="C20" s="30">
        <v>43189</v>
      </c>
      <c r="D20" s="31" t="s">
        <v>55</v>
      </c>
      <c r="E20" s="32" t="s">
        <v>26</v>
      </c>
      <c r="F20" s="32" t="s">
        <v>56</v>
      </c>
      <c r="G20" s="33" t="s">
        <v>28</v>
      </c>
      <c r="H20" s="34" t="s">
        <v>29</v>
      </c>
      <c r="I20" s="32" t="s">
        <v>56</v>
      </c>
      <c r="J20" s="33" t="s">
        <v>30</v>
      </c>
      <c r="K20" s="35" t="s">
        <v>22</v>
      </c>
      <c r="L20" s="34" t="s">
        <v>23</v>
      </c>
      <c r="M20" s="36">
        <v>3305</v>
      </c>
    </row>
    <row r="21" spans="1:13" x14ac:dyDescent="0.25">
      <c r="C21" s="30">
        <v>43189</v>
      </c>
      <c r="D21" s="31" t="s">
        <v>25</v>
      </c>
      <c r="E21" s="32" t="s">
        <v>26</v>
      </c>
      <c r="F21" s="32" t="s">
        <v>56</v>
      </c>
      <c r="G21" s="33" t="s">
        <v>28</v>
      </c>
      <c r="H21" s="34" t="s">
        <v>29</v>
      </c>
      <c r="I21" s="32" t="s">
        <v>56</v>
      </c>
      <c r="J21" s="33" t="s">
        <v>30</v>
      </c>
      <c r="K21" s="35" t="s">
        <v>22</v>
      </c>
      <c r="L21" s="34" t="s">
        <v>23</v>
      </c>
      <c r="M21" s="36">
        <v>1932.96</v>
      </c>
    </row>
    <row r="22" spans="1:13" x14ac:dyDescent="0.25">
      <c r="C22" s="30">
        <v>43189</v>
      </c>
      <c r="D22" s="31" t="s">
        <v>33</v>
      </c>
      <c r="E22" s="32" t="s">
        <v>26</v>
      </c>
      <c r="F22" s="32" t="s">
        <v>56</v>
      </c>
      <c r="G22" s="33" t="s">
        <v>28</v>
      </c>
      <c r="H22" s="34" t="s">
        <v>29</v>
      </c>
      <c r="I22" s="32" t="s">
        <v>56</v>
      </c>
      <c r="J22" s="33" t="s">
        <v>30</v>
      </c>
      <c r="K22" s="35" t="s">
        <v>22</v>
      </c>
      <c r="L22" s="34" t="s">
        <v>23</v>
      </c>
      <c r="M22" s="36">
        <v>5193.9699999999993</v>
      </c>
    </row>
    <row r="23" spans="1:13" ht="45" x14ac:dyDescent="0.25">
      <c r="C23" s="30">
        <v>43245</v>
      </c>
      <c r="D23" s="31">
        <v>18179</v>
      </c>
      <c r="E23" s="32" t="s">
        <v>34</v>
      </c>
      <c r="F23" s="32" t="s">
        <v>57</v>
      </c>
      <c r="G23" s="33" t="s">
        <v>58</v>
      </c>
      <c r="H23" s="34" t="s">
        <v>29</v>
      </c>
      <c r="I23" s="32" t="s">
        <v>37</v>
      </c>
      <c r="J23" s="33" t="s">
        <v>38</v>
      </c>
      <c r="K23" s="35" t="s">
        <v>22</v>
      </c>
      <c r="L23" s="34" t="s">
        <v>51</v>
      </c>
      <c r="M23" s="36">
        <v>299920</v>
      </c>
    </row>
    <row r="24" spans="1:13" ht="30" x14ac:dyDescent="0.25">
      <c r="C24" s="30">
        <v>43245</v>
      </c>
      <c r="D24" s="31">
        <v>18178</v>
      </c>
      <c r="E24" s="32" t="s">
        <v>59</v>
      </c>
      <c r="F24" s="32" t="s">
        <v>60</v>
      </c>
      <c r="G24" s="33" t="s">
        <v>49</v>
      </c>
      <c r="H24" s="34" t="s">
        <v>29</v>
      </c>
      <c r="I24" s="32" t="s">
        <v>37</v>
      </c>
      <c r="J24" s="33" t="s">
        <v>38</v>
      </c>
      <c r="K24" s="35" t="s">
        <v>22</v>
      </c>
      <c r="L24" s="34" t="s">
        <v>51</v>
      </c>
      <c r="M24" s="36">
        <v>149204</v>
      </c>
    </row>
    <row r="25" spans="1:13" ht="60" x14ac:dyDescent="0.25">
      <c r="C25" s="30">
        <v>43221</v>
      </c>
      <c r="D25" s="31">
        <v>18164</v>
      </c>
      <c r="E25" s="32" t="s">
        <v>45</v>
      </c>
      <c r="F25" s="32" t="s">
        <v>61</v>
      </c>
      <c r="G25" s="33" t="s">
        <v>49</v>
      </c>
      <c r="H25" s="34" t="s">
        <v>29</v>
      </c>
      <c r="I25" s="32" t="s">
        <v>62</v>
      </c>
      <c r="J25" s="33" t="s">
        <v>43</v>
      </c>
      <c r="K25" s="35" t="s">
        <v>22</v>
      </c>
      <c r="L25" s="34" t="s">
        <v>51</v>
      </c>
      <c r="M25" s="36">
        <v>16882</v>
      </c>
    </row>
    <row r="26" spans="1:13" ht="60" x14ac:dyDescent="0.25">
      <c r="C26" s="30">
        <v>43221</v>
      </c>
      <c r="D26" s="31">
        <v>18164</v>
      </c>
      <c r="E26" s="32" t="s">
        <v>40</v>
      </c>
      <c r="F26" s="32" t="s">
        <v>61</v>
      </c>
      <c r="G26" s="33" t="s">
        <v>49</v>
      </c>
      <c r="H26" s="34" t="s">
        <v>29</v>
      </c>
      <c r="I26" s="32" t="s">
        <v>62</v>
      </c>
      <c r="J26" s="33" t="s">
        <v>43</v>
      </c>
      <c r="K26" s="35" t="s">
        <v>22</v>
      </c>
      <c r="L26" s="34" t="s">
        <v>51</v>
      </c>
      <c r="M26" s="36">
        <v>16882</v>
      </c>
    </row>
    <row r="27" spans="1:13" ht="45" x14ac:dyDescent="0.25">
      <c r="C27" s="30">
        <v>43235</v>
      </c>
      <c r="D27" s="31">
        <v>17236</v>
      </c>
      <c r="E27" s="32" t="s">
        <v>31</v>
      </c>
      <c r="F27" s="32" t="s">
        <v>63</v>
      </c>
      <c r="G27" s="33" t="s">
        <v>64</v>
      </c>
      <c r="H27" s="34" t="s">
        <v>29</v>
      </c>
      <c r="I27" s="32" t="s">
        <v>65</v>
      </c>
      <c r="J27" s="33" t="s">
        <v>43</v>
      </c>
      <c r="K27" s="35" t="s">
        <v>66</v>
      </c>
      <c r="L27" s="34" t="s">
        <v>51</v>
      </c>
      <c r="M27" s="36">
        <v>4500</v>
      </c>
    </row>
    <row r="28" spans="1:13" ht="45" x14ac:dyDescent="0.25">
      <c r="C28" s="30">
        <v>43235</v>
      </c>
      <c r="D28" s="31">
        <v>17236</v>
      </c>
      <c r="E28" s="32" t="s">
        <v>47</v>
      </c>
      <c r="F28" s="32" t="s">
        <v>63</v>
      </c>
      <c r="G28" s="33" t="s">
        <v>64</v>
      </c>
      <c r="H28" s="34" t="s">
        <v>29</v>
      </c>
      <c r="I28" s="32" t="s">
        <v>65</v>
      </c>
      <c r="J28" s="33" t="s">
        <v>43</v>
      </c>
      <c r="K28" s="35" t="s">
        <v>66</v>
      </c>
      <c r="L28" s="34" t="s">
        <v>51</v>
      </c>
      <c r="M28" s="36">
        <v>10500</v>
      </c>
    </row>
    <row r="29" spans="1:13" x14ac:dyDescent="0.25">
      <c r="C29" s="30">
        <v>43281</v>
      </c>
      <c r="D29" s="31" t="s">
        <v>25</v>
      </c>
      <c r="E29" s="32" t="s">
        <v>26</v>
      </c>
      <c r="F29" s="32" t="s">
        <v>67</v>
      </c>
      <c r="G29" s="33" t="s">
        <v>28</v>
      </c>
      <c r="H29" s="34" t="s">
        <v>29</v>
      </c>
      <c r="I29" s="32" t="s">
        <v>67</v>
      </c>
      <c r="J29" s="33" t="s">
        <v>30</v>
      </c>
      <c r="K29" s="35" t="s">
        <v>22</v>
      </c>
      <c r="L29" s="34" t="s">
        <v>23</v>
      </c>
      <c r="M29" s="36">
        <v>2795.11</v>
      </c>
    </row>
    <row r="30" spans="1:13" x14ac:dyDescent="0.25">
      <c r="C30" s="30">
        <v>43281</v>
      </c>
      <c r="D30" s="31" t="s">
        <v>33</v>
      </c>
      <c r="E30" s="32" t="s">
        <v>26</v>
      </c>
      <c r="F30" s="32" t="s">
        <v>67</v>
      </c>
      <c r="G30" s="33" t="s">
        <v>28</v>
      </c>
      <c r="H30" s="34" t="s">
        <v>29</v>
      </c>
      <c r="I30" s="32" t="s">
        <v>67</v>
      </c>
      <c r="J30" s="33" t="s">
        <v>30</v>
      </c>
      <c r="K30" s="35" t="s">
        <v>22</v>
      </c>
      <c r="L30" s="34" t="s">
        <v>23</v>
      </c>
      <c r="M30" s="36">
        <v>22859.93</v>
      </c>
    </row>
    <row r="31" spans="1:13" x14ac:dyDescent="0.25">
      <c r="C31" s="38"/>
      <c r="D31" s="39"/>
      <c r="E31" s="40"/>
      <c r="F31" s="41"/>
      <c r="G31" s="42"/>
      <c r="H31" s="42"/>
      <c r="I31" s="41"/>
      <c r="J31" s="42"/>
      <c r="K31" s="37"/>
      <c r="L31" s="42"/>
      <c r="M31" s="55"/>
    </row>
    <row r="32" spans="1:13" ht="21" x14ac:dyDescent="0.25">
      <c r="A32" s="56"/>
      <c r="B32" s="44" t="s">
        <v>68</v>
      </c>
      <c r="C32" s="45"/>
      <c r="D32" s="46"/>
      <c r="E32" s="47"/>
      <c r="F32" s="48"/>
      <c r="G32" s="49"/>
      <c r="H32" s="49"/>
      <c r="I32" s="50" t="s">
        <v>2</v>
      </c>
      <c r="J32" s="49">
        <f>COUNT(M34:M37)</f>
        <v>3</v>
      </c>
      <c r="K32" s="51"/>
      <c r="L32" s="52" t="s">
        <v>3</v>
      </c>
      <c r="M32" s="53">
        <f>SUM(M34:M37)</f>
        <v>276216</v>
      </c>
    </row>
    <row r="33" spans="1:13" ht="37.5" x14ac:dyDescent="0.25">
      <c r="A33" s="23"/>
      <c r="B33" s="23"/>
      <c r="C33" s="24" t="s">
        <v>5</v>
      </c>
      <c r="D33" s="25" t="s">
        <v>6</v>
      </c>
      <c r="E33" s="26" t="s">
        <v>7</v>
      </c>
      <c r="F33" s="27" t="s">
        <v>8</v>
      </c>
      <c r="G33" s="28" t="s">
        <v>9</v>
      </c>
      <c r="H33" s="28" t="s">
        <v>10</v>
      </c>
      <c r="I33" s="27" t="s">
        <v>11</v>
      </c>
      <c r="J33" s="27" t="s">
        <v>12</v>
      </c>
      <c r="K33" s="27" t="s">
        <v>13</v>
      </c>
      <c r="L33" s="28" t="s">
        <v>14</v>
      </c>
      <c r="M33" s="29" t="s">
        <v>15</v>
      </c>
    </row>
    <row r="34" spans="1:13" ht="30" x14ac:dyDescent="0.25">
      <c r="C34" s="57">
        <v>43118</v>
      </c>
      <c r="D34" s="58">
        <v>18097</v>
      </c>
      <c r="E34" s="35" t="s">
        <v>69</v>
      </c>
      <c r="F34" s="35" t="s">
        <v>70</v>
      </c>
      <c r="G34" s="34" t="s">
        <v>71</v>
      </c>
      <c r="H34" s="34" t="s">
        <v>29</v>
      </c>
      <c r="I34" s="35" t="s">
        <v>65</v>
      </c>
      <c r="J34" s="34" t="s">
        <v>43</v>
      </c>
      <c r="K34" s="35" t="s">
        <v>66</v>
      </c>
      <c r="L34" s="34" t="s">
        <v>51</v>
      </c>
      <c r="M34" s="59">
        <v>14965</v>
      </c>
    </row>
    <row r="35" spans="1:13" ht="45" x14ac:dyDescent="0.25">
      <c r="C35" s="30">
        <v>43136</v>
      </c>
      <c r="D35" s="31">
        <v>18110</v>
      </c>
      <c r="E35" s="32" t="s">
        <v>69</v>
      </c>
      <c r="F35" s="32" t="s">
        <v>72</v>
      </c>
      <c r="G35" s="33" t="s">
        <v>71</v>
      </c>
      <c r="H35" s="34" t="s">
        <v>29</v>
      </c>
      <c r="I35" s="32" t="s">
        <v>53</v>
      </c>
      <c r="J35" s="33" t="s">
        <v>38</v>
      </c>
      <c r="K35" s="35" t="s">
        <v>22</v>
      </c>
      <c r="L35" s="34" t="s">
        <v>54</v>
      </c>
      <c r="M35" s="36">
        <v>41420</v>
      </c>
    </row>
    <row r="36" spans="1:13" ht="60" x14ac:dyDescent="0.25">
      <c r="C36" s="30">
        <v>43165</v>
      </c>
      <c r="D36" s="31">
        <v>18133</v>
      </c>
      <c r="E36" s="32" t="s">
        <v>69</v>
      </c>
      <c r="F36" s="32" t="s">
        <v>73</v>
      </c>
      <c r="G36" s="33" t="s">
        <v>71</v>
      </c>
      <c r="H36" s="34" t="s">
        <v>29</v>
      </c>
      <c r="I36" s="32" t="s">
        <v>37</v>
      </c>
      <c r="J36" s="33" t="s">
        <v>38</v>
      </c>
      <c r="K36" s="35" t="s">
        <v>22</v>
      </c>
      <c r="L36" s="34" t="s">
        <v>51</v>
      </c>
      <c r="M36" s="36">
        <v>219831</v>
      </c>
    </row>
    <row r="37" spans="1:13" x14ac:dyDescent="0.25">
      <c r="C37" s="57"/>
      <c r="D37" s="60"/>
      <c r="E37" s="35"/>
      <c r="F37" s="35"/>
      <c r="G37" s="34"/>
      <c r="H37" s="34"/>
      <c r="I37" s="35"/>
      <c r="J37" s="34"/>
      <c r="K37" s="35"/>
      <c r="L37" s="34"/>
      <c r="M37" s="59"/>
    </row>
    <row r="38" spans="1:13" ht="21" x14ac:dyDescent="0.25">
      <c r="A38" s="56"/>
      <c r="B38" s="44" t="s">
        <v>74</v>
      </c>
      <c r="C38" s="45"/>
      <c r="D38" s="46"/>
      <c r="E38" s="47"/>
      <c r="F38" s="48"/>
      <c r="G38" s="49"/>
      <c r="H38" s="49"/>
      <c r="I38" s="50" t="s">
        <v>2</v>
      </c>
      <c r="J38" s="49">
        <f>COUNT(M40:M47)</f>
        <v>7</v>
      </c>
      <c r="K38" s="51"/>
      <c r="L38" s="52" t="s">
        <v>3</v>
      </c>
      <c r="M38" s="53">
        <f>SUM(M40:M47)</f>
        <v>435199.12</v>
      </c>
    </row>
    <row r="39" spans="1:13" ht="37.5" x14ac:dyDescent="0.25">
      <c r="A39" s="23"/>
      <c r="B39" s="23"/>
      <c r="C39" s="24" t="s">
        <v>5</v>
      </c>
      <c r="D39" s="25" t="s">
        <v>6</v>
      </c>
      <c r="E39" s="26" t="s">
        <v>7</v>
      </c>
      <c r="F39" s="27" t="s">
        <v>8</v>
      </c>
      <c r="G39" s="28" t="s">
        <v>9</v>
      </c>
      <c r="H39" s="28" t="s">
        <v>10</v>
      </c>
      <c r="I39" s="27" t="s">
        <v>11</v>
      </c>
      <c r="J39" s="27" t="s">
        <v>12</v>
      </c>
      <c r="K39" s="27" t="s">
        <v>13</v>
      </c>
      <c r="L39" s="28" t="s">
        <v>14</v>
      </c>
      <c r="M39" s="29" t="s">
        <v>15</v>
      </c>
    </row>
    <row r="40" spans="1:13" ht="45" x14ac:dyDescent="0.25">
      <c r="C40" s="30">
        <v>43005</v>
      </c>
      <c r="D40" s="31">
        <v>18042</v>
      </c>
      <c r="E40" s="32" t="s">
        <v>31</v>
      </c>
      <c r="F40" s="32" t="s">
        <v>75</v>
      </c>
      <c r="G40" s="33" t="s">
        <v>76</v>
      </c>
      <c r="H40" s="34" t="s">
        <v>29</v>
      </c>
      <c r="I40" s="32" t="s">
        <v>37</v>
      </c>
      <c r="J40" s="33" t="s">
        <v>38</v>
      </c>
      <c r="K40" s="35" t="s">
        <v>22</v>
      </c>
      <c r="L40" s="34" t="s">
        <v>51</v>
      </c>
      <c r="M40" s="36">
        <v>59569</v>
      </c>
    </row>
    <row r="41" spans="1:13" ht="60" x14ac:dyDescent="0.25">
      <c r="C41" s="30">
        <v>43005</v>
      </c>
      <c r="D41" s="31">
        <v>18042</v>
      </c>
      <c r="E41" s="32" t="s">
        <v>47</v>
      </c>
      <c r="F41" s="32" t="s">
        <v>77</v>
      </c>
      <c r="G41" s="33" t="s">
        <v>76</v>
      </c>
      <c r="H41" s="34" t="s">
        <v>29</v>
      </c>
      <c r="I41" s="32" t="s">
        <v>37</v>
      </c>
      <c r="J41" s="33" t="s">
        <v>38</v>
      </c>
      <c r="K41" s="35" t="s">
        <v>22</v>
      </c>
      <c r="L41" s="34" t="s">
        <v>51</v>
      </c>
      <c r="M41" s="36">
        <v>238277</v>
      </c>
    </row>
    <row r="42" spans="1:13" x14ac:dyDescent="0.25">
      <c r="C42" s="30">
        <v>43007</v>
      </c>
      <c r="D42" s="31" t="s">
        <v>79</v>
      </c>
      <c r="E42" s="32" t="s">
        <v>78</v>
      </c>
      <c r="F42" s="32" t="s">
        <v>27</v>
      </c>
      <c r="G42" s="33" t="s">
        <v>76</v>
      </c>
      <c r="H42" s="54" t="s">
        <v>29</v>
      </c>
      <c r="I42" s="32" t="s">
        <v>27</v>
      </c>
      <c r="J42" s="33" t="s">
        <v>30</v>
      </c>
      <c r="K42" s="35" t="s">
        <v>22</v>
      </c>
      <c r="L42" s="34" t="s">
        <v>23</v>
      </c>
      <c r="M42" s="36">
        <v>-8053.2400000000034</v>
      </c>
    </row>
    <row r="43" spans="1:13" x14ac:dyDescent="0.25">
      <c r="C43" s="30">
        <v>43089</v>
      </c>
      <c r="D43" s="31" t="s">
        <v>79</v>
      </c>
      <c r="E43" s="32" t="s">
        <v>78</v>
      </c>
      <c r="F43" s="32" t="s">
        <v>46</v>
      </c>
      <c r="G43" s="33" t="s">
        <v>76</v>
      </c>
      <c r="H43" s="34" t="s">
        <v>29</v>
      </c>
      <c r="I43" s="32" t="s">
        <v>46</v>
      </c>
      <c r="J43" s="33" t="s">
        <v>30</v>
      </c>
      <c r="K43" s="35" t="s">
        <v>22</v>
      </c>
      <c r="L43" s="34" t="s">
        <v>23</v>
      </c>
      <c r="M43" s="36">
        <v>40281.5</v>
      </c>
    </row>
    <row r="44" spans="1:13" ht="30" x14ac:dyDescent="0.25">
      <c r="C44" s="30">
        <v>43145</v>
      </c>
      <c r="D44" s="31">
        <v>18125</v>
      </c>
      <c r="E44" s="32" t="s">
        <v>78</v>
      </c>
      <c r="F44" s="32" t="s">
        <v>80</v>
      </c>
      <c r="G44" s="33" t="s">
        <v>76</v>
      </c>
      <c r="H44" s="34" t="s">
        <v>29</v>
      </c>
      <c r="I44" s="32" t="s">
        <v>81</v>
      </c>
      <c r="J44" s="33" t="s">
        <v>43</v>
      </c>
      <c r="K44" s="35" t="s">
        <v>22</v>
      </c>
      <c r="L44" s="34" t="s">
        <v>23</v>
      </c>
      <c r="M44" s="36">
        <v>96816</v>
      </c>
    </row>
    <row r="45" spans="1:13" x14ac:dyDescent="0.25">
      <c r="C45" s="30">
        <v>43189</v>
      </c>
      <c r="D45" s="31" t="s">
        <v>79</v>
      </c>
      <c r="E45" s="32" t="s">
        <v>78</v>
      </c>
      <c r="F45" s="32" t="s">
        <v>56</v>
      </c>
      <c r="G45" s="33" t="s">
        <v>76</v>
      </c>
      <c r="H45" s="34" t="s">
        <v>29</v>
      </c>
      <c r="I45" s="32" t="s">
        <v>56</v>
      </c>
      <c r="J45" s="33" t="s">
        <v>30</v>
      </c>
      <c r="K45" s="35" t="s">
        <v>22</v>
      </c>
      <c r="L45" s="34" t="s">
        <v>23</v>
      </c>
      <c r="M45" s="36">
        <v>-10161.5</v>
      </c>
    </row>
    <row r="46" spans="1:13" x14ac:dyDescent="0.25">
      <c r="C46" s="30">
        <v>43281</v>
      </c>
      <c r="D46" s="31" t="s">
        <v>79</v>
      </c>
      <c r="E46" s="32" t="s">
        <v>78</v>
      </c>
      <c r="F46" s="32" t="s">
        <v>67</v>
      </c>
      <c r="G46" s="33" t="s">
        <v>76</v>
      </c>
      <c r="H46" s="34" t="s">
        <v>29</v>
      </c>
      <c r="I46" s="32" t="s">
        <v>67</v>
      </c>
      <c r="J46" s="33" t="s">
        <v>30</v>
      </c>
      <c r="K46" s="35" t="s">
        <v>22</v>
      </c>
      <c r="L46" s="34" t="s">
        <v>23</v>
      </c>
      <c r="M46" s="36">
        <v>18470.36</v>
      </c>
    </row>
    <row r="47" spans="1:13" x14ac:dyDescent="0.25">
      <c r="C47" s="38"/>
      <c r="D47" s="39"/>
      <c r="E47" s="40"/>
      <c r="F47" s="41"/>
      <c r="G47" s="42"/>
      <c r="H47" s="42"/>
      <c r="I47" s="41"/>
      <c r="J47" s="42"/>
      <c r="K47" s="37"/>
      <c r="L47" s="42"/>
      <c r="M47" s="43"/>
    </row>
    <row r="48" spans="1:13" ht="21" x14ac:dyDescent="0.25">
      <c r="A48" s="12" t="s">
        <v>82</v>
      </c>
      <c r="B48" s="12"/>
      <c r="C48" s="13"/>
      <c r="D48" s="14"/>
      <c r="E48" s="15"/>
      <c r="F48" s="16"/>
      <c r="G48" s="17"/>
      <c r="H48" s="17"/>
      <c r="I48" s="18" t="s">
        <v>2</v>
      </c>
      <c r="J48" s="17">
        <f>J49+J56+J64</f>
        <v>23</v>
      </c>
      <c r="K48" s="19"/>
      <c r="L48" s="20" t="s">
        <v>3</v>
      </c>
      <c r="M48" s="21">
        <f>M49+M56+M64</f>
        <v>15127963.73</v>
      </c>
    </row>
    <row r="49" spans="1:13" ht="21" x14ac:dyDescent="0.25">
      <c r="A49" s="56"/>
      <c r="B49" s="44" t="s">
        <v>82</v>
      </c>
      <c r="C49" s="45"/>
      <c r="D49" s="46"/>
      <c r="E49" s="47"/>
      <c r="F49" s="48"/>
      <c r="G49" s="49"/>
      <c r="H49" s="49"/>
      <c r="I49" s="50" t="s">
        <v>2</v>
      </c>
      <c r="J49" s="49">
        <f>COUNT(M51:M55)</f>
        <v>4</v>
      </c>
      <c r="K49" s="51"/>
      <c r="L49" s="52" t="s">
        <v>3</v>
      </c>
      <c r="M49" s="53">
        <f>SUM(M51:M55)</f>
        <v>252856</v>
      </c>
    </row>
    <row r="50" spans="1:13" ht="37.5" x14ac:dyDescent="0.25">
      <c r="A50" s="23"/>
      <c r="B50" s="23"/>
      <c r="C50" s="24" t="s">
        <v>5</v>
      </c>
      <c r="D50" s="25" t="s">
        <v>6</v>
      </c>
      <c r="E50" s="26" t="s">
        <v>7</v>
      </c>
      <c r="F50" s="27" t="s">
        <v>8</v>
      </c>
      <c r="G50" s="28" t="s">
        <v>9</v>
      </c>
      <c r="H50" s="28" t="s">
        <v>10</v>
      </c>
      <c r="I50" s="27" t="s">
        <v>11</v>
      </c>
      <c r="J50" s="27" t="s">
        <v>12</v>
      </c>
      <c r="K50" s="27" t="s">
        <v>13</v>
      </c>
      <c r="L50" s="28" t="s">
        <v>14</v>
      </c>
      <c r="M50" s="29" t="s">
        <v>15</v>
      </c>
    </row>
    <row r="51" spans="1:13" x14ac:dyDescent="0.25">
      <c r="C51" s="30">
        <v>42917</v>
      </c>
      <c r="D51" s="31">
        <v>18002</v>
      </c>
      <c r="E51" s="32" t="s">
        <v>83</v>
      </c>
      <c r="F51" s="32" t="s">
        <v>84</v>
      </c>
      <c r="G51" s="33" t="s">
        <v>85</v>
      </c>
      <c r="H51" s="33" t="s">
        <v>86</v>
      </c>
      <c r="I51" s="32" t="s">
        <v>87</v>
      </c>
      <c r="J51" s="33" t="s">
        <v>43</v>
      </c>
      <c r="K51" s="32" t="s">
        <v>22</v>
      </c>
      <c r="L51" s="33" t="s">
        <v>44</v>
      </c>
      <c r="M51" s="36">
        <v>2400</v>
      </c>
    </row>
    <row r="52" spans="1:13" ht="60" x14ac:dyDescent="0.25">
      <c r="C52" s="30">
        <v>43220</v>
      </c>
      <c r="D52" s="31">
        <v>18152</v>
      </c>
      <c r="E52" s="32" t="s">
        <v>88</v>
      </c>
      <c r="F52" s="32" t="s">
        <v>89</v>
      </c>
      <c r="G52" s="33" t="s">
        <v>90</v>
      </c>
      <c r="H52" s="34" t="s">
        <v>86</v>
      </c>
      <c r="I52" s="32" t="s">
        <v>53</v>
      </c>
      <c r="J52" s="33" t="s">
        <v>38</v>
      </c>
      <c r="K52" s="35" t="s">
        <v>22</v>
      </c>
      <c r="L52" s="34" t="s">
        <v>44</v>
      </c>
      <c r="M52" s="36">
        <v>41953</v>
      </c>
    </row>
    <row r="53" spans="1:13" ht="30" x14ac:dyDescent="0.25">
      <c r="C53" s="30">
        <v>43259</v>
      </c>
      <c r="D53" s="31">
        <v>18180</v>
      </c>
      <c r="E53" s="32" t="s">
        <v>91</v>
      </c>
      <c r="F53" s="32" t="s">
        <v>92</v>
      </c>
      <c r="G53" s="33" t="s">
        <v>93</v>
      </c>
      <c r="H53" s="34" t="s">
        <v>86</v>
      </c>
      <c r="I53" s="32" t="s">
        <v>94</v>
      </c>
      <c r="J53" s="33" t="s">
        <v>38</v>
      </c>
      <c r="K53" s="35" t="s">
        <v>22</v>
      </c>
      <c r="L53" s="34" t="s">
        <v>44</v>
      </c>
      <c r="M53" s="36">
        <v>104252</v>
      </c>
    </row>
    <row r="54" spans="1:13" ht="30" x14ac:dyDescent="0.25">
      <c r="C54" s="30">
        <v>43259</v>
      </c>
      <c r="D54" s="31">
        <v>18180</v>
      </c>
      <c r="E54" s="32" t="s">
        <v>95</v>
      </c>
      <c r="F54" s="32" t="s">
        <v>92</v>
      </c>
      <c r="G54" s="33" t="s">
        <v>93</v>
      </c>
      <c r="H54" s="34" t="s">
        <v>86</v>
      </c>
      <c r="I54" s="32" t="s">
        <v>94</v>
      </c>
      <c r="J54" s="33" t="s">
        <v>38</v>
      </c>
      <c r="K54" s="35" t="s">
        <v>22</v>
      </c>
      <c r="L54" s="34" t="s">
        <v>44</v>
      </c>
      <c r="M54" s="36">
        <v>104251</v>
      </c>
    </row>
    <row r="55" spans="1:13" x14ac:dyDescent="0.25">
      <c r="C55" s="38"/>
      <c r="D55" s="39"/>
      <c r="E55" s="41"/>
      <c r="F55" s="41"/>
      <c r="G55" s="42"/>
      <c r="H55" s="42"/>
      <c r="I55" s="41"/>
      <c r="J55" s="42"/>
      <c r="K55" s="37"/>
      <c r="L55" s="42"/>
      <c r="M55" s="55"/>
    </row>
    <row r="56" spans="1:13" ht="21" x14ac:dyDescent="0.25">
      <c r="A56" s="56"/>
      <c r="B56" s="44" t="s">
        <v>96</v>
      </c>
      <c r="C56" s="45"/>
      <c r="D56" s="46"/>
      <c r="E56" s="47"/>
      <c r="F56" s="48"/>
      <c r="G56" s="49"/>
      <c r="H56" s="49"/>
      <c r="I56" s="50" t="s">
        <v>2</v>
      </c>
      <c r="J56" s="49">
        <f>COUNT(M58:M63)</f>
        <v>5</v>
      </c>
      <c r="K56" s="51"/>
      <c r="L56" s="52" t="s">
        <v>3</v>
      </c>
      <c r="M56" s="53">
        <f>SUM(M58:M63)</f>
        <v>57727.64</v>
      </c>
    </row>
    <row r="57" spans="1:13" ht="37.5" x14ac:dyDescent="0.25">
      <c r="A57" s="23"/>
      <c r="B57" s="23"/>
      <c r="C57" s="24" t="s">
        <v>5</v>
      </c>
      <c r="D57" s="25" t="s">
        <v>6</v>
      </c>
      <c r="E57" s="26" t="s">
        <v>7</v>
      </c>
      <c r="F57" s="27" t="s">
        <v>8</v>
      </c>
      <c r="G57" s="28" t="s">
        <v>9</v>
      </c>
      <c r="H57" s="28" t="s">
        <v>10</v>
      </c>
      <c r="I57" s="27" t="s">
        <v>11</v>
      </c>
      <c r="J57" s="27" t="s">
        <v>12</v>
      </c>
      <c r="K57" s="27" t="s">
        <v>13</v>
      </c>
      <c r="L57" s="28" t="s">
        <v>14</v>
      </c>
      <c r="M57" s="29" t="s">
        <v>15</v>
      </c>
    </row>
    <row r="58" spans="1:13" x14ac:dyDescent="0.25">
      <c r="C58" s="30">
        <v>43007</v>
      </c>
      <c r="D58" s="31" t="s">
        <v>97</v>
      </c>
      <c r="E58" s="32" t="s">
        <v>98</v>
      </c>
      <c r="F58" s="32" t="s">
        <v>27</v>
      </c>
      <c r="G58" s="33" t="s">
        <v>99</v>
      </c>
      <c r="H58" s="61" t="s">
        <v>86</v>
      </c>
      <c r="I58" s="32" t="s">
        <v>27</v>
      </c>
      <c r="J58" s="33" t="s">
        <v>30</v>
      </c>
      <c r="K58" s="35" t="s">
        <v>22</v>
      </c>
      <c r="L58" s="34" t="s">
        <v>23</v>
      </c>
      <c r="M58" s="36">
        <v>12784</v>
      </c>
    </row>
    <row r="59" spans="1:13" x14ac:dyDescent="0.25">
      <c r="C59" s="30">
        <v>43089</v>
      </c>
      <c r="D59" s="31" t="s">
        <v>97</v>
      </c>
      <c r="E59" s="32" t="s">
        <v>98</v>
      </c>
      <c r="F59" s="32" t="s">
        <v>46</v>
      </c>
      <c r="G59" s="33" t="s">
        <v>99</v>
      </c>
      <c r="H59" s="34" t="s">
        <v>86</v>
      </c>
      <c r="I59" s="32" t="s">
        <v>46</v>
      </c>
      <c r="J59" s="33" t="s">
        <v>30</v>
      </c>
      <c r="K59" s="35" t="s">
        <v>22</v>
      </c>
      <c r="L59" s="34" t="s">
        <v>23</v>
      </c>
      <c r="M59" s="36">
        <v>11702.3</v>
      </c>
    </row>
    <row r="60" spans="1:13" ht="30" x14ac:dyDescent="0.25">
      <c r="C60" s="30">
        <v>43145</v>
      </c>
      <c r="D60" s="31">
        <v>18123</v>
      </c>
      <c r="E60" s="32" t="s">
        <v>98</v>
      </c>
      <c r="F60" s="32" t="s">
        <v>100</v>
      </c>
      <c r="G60" s="33" t="s">
        <v>99</v>
      </c>
      <c r="H60" s="34" t="s">
        <v>86</v>
      </c>
      <c r="I60" s="32" t="s">
        <v>101</v>
      </c>
      <c r="J60" s="33" t="s">
        <v>102</v>
      </c>
      <c r="K60" s="35" t="s">
        <v>22</v>
      </c>
      <c r="L60" s="34" t="s">
        <v>23</v>
      </c>
      <c r="M60" s="36">
        <v>6000</v>
      </c>
    </row>
    <row r="61" spans="1:13" x14ac:dyDescent="0.25">
      <c r="C61" s="30">
        <v>43189</v>
      </c>
      <c r="D61" s="31" t="s">
        <v>97</v>
      </c>
      <c r="E61" s="32" t="s">
        <v>98</v>
      </c>
      <c r="F61" s="32" t="s">
        <v>56</v>
      </c>
      <c r="G61" s="33" t="s">
        <v>99</v>
      </c>
      <c r="H61" s="34" t="s">
        <v>86</v>
      </c>
      <c r="I61" s="32" t="s">
        <v>56</v>
      </c>
      <c r="J61" s="33" t="s">
        <v>30</v>
      </c>
      <c r="K61" s="35" t="s">
        <v>22</v>
      </c>
      <c r="L61" s="34" t="s">
        <v>23</v>
      </c>
      <c r="M61" s="36">
        <v>23896.34</v>
      </c>
    </row>
    <row r="62" spans="1:13" x14ac:dyDescent="0.25">
      <c r="C62" s="30">
        <v>43281</v>
      </c>
      <c r="D62" s="31" t="s">
        <v>97</v>
      </c>
      <c r="E62" s="32" t="s">
        <v>98</v>
      </c>
      <c r="F62" s="32" t="s">
        <v>67</v>
      </c>
      <c r="G62" s="33" t="s">
        <v>99</v>
      </c>
      <c r="H62" s="34" t="s">
        <v>86</v>
      </c>
      <c r="I62" s="32" t="s">
        <v>67</v>
      </c>
      <c r="J62" s="33" t="s">
        <v>30</v>
      </c>
      <c r="K62" s="35" t="s">
        <v>22</v>
      </c>
      <c r="L62" s="34" t="s">
        <v>23</v>
      </c>
      <c r="M62" s="36">
        <v>3345</v>
      </c>
    </row>
    <row r="63" spans="1:13" x14ac:dyDescent="0.25">
      <c r="C63" s="38"/>
      <c r="D63" s="39"/>
      <c r="E63" s="40"/>
      <c r="F63" s="41"/>
      <c r="G63" s="42"/>
      <c r="H63" s="42"/>
      <c r="I63" s="41"/>
      <c r="J63" s="42"/>
      <c r="K63" s="37"/>
      <c r="L63" s="42"/>
      <c r="M63" s="55"/>
    </row>
    <row r="64" spans="1:13" ht="21" x14ac:dyDescent="0.25">
      <c r="A64" s="56"/>
      <c r="B64" s="44" t="s">
        <v>103</v>
      </c>
      <c r="C64" s="45"/>
      <c r="D64" s="46"/>
      <c r="E64" s="47"/>
      <c r="F64" s="48"/>
      <c r="G64" s="49"/>
      <c r="H64" s="49"/>
      <c r="I64" s="50" t="s">
        <v>2</v>
      </c>
      <c r="J64" s="49">
        <f>COUNT(M66:M86)</f>
        <v>14</v>
      </c>
      <c r="K64" s="51"/>
      <c r="L64" s="52" t="s">
        <v>3</v>
      </c>
      <c r="M64" s="53">
        <f>SUM(M66:M86)</f>
        <v>14817380.09</v>
      </c>
    </row>
    <row r="65" spans="1:13" ht="37.5" x14ac:dyDescent="0.25">
      <c r="A65" s="23"/>
      <c r="B65" s="23"/>
      <c r="C65" s="24" t="s">
        <v>5</v>
      </c>
      <c r="D65" s="25" t="s">
        <v>6</v>
      </c>
      <c r="E65" s="26" t="s">
        <v>7</v>
      </c>
      <c r="F65" s="27" t="s">
        <v>8</v>
      </c>
      <c r="G65" s="28" t="s">
        <v>9</v>
      </c>
      <c r="H65" s="28" t="s">
        <v>10</v>
      </c>
      <c r="I65" s="27" t="s">
        <v>11</v>
      </c>
      <c r="J65" s="27" t="s">
        <v>12</v>
      </c>
      <c r="K65" s="27" t="s">
        <v>13</v>
      </c>
      <c r="L65" s="28" t="s">
        <v>14</v>
      </c>
      <c r="M65" s="29" t="s">
        <v>15</v>
      </c>
    </row>
    <row r="66" spans="1:13" ht="45" x14ac:dyDescent="0.25">
      <c r="C66" s="30">
        <v>42917</v>
      </c>
      <c r="D66" s="31">
        <v>17017</v>
      </c>
      <c r="E66" s="32" t="s">
        <v>88</v>
      </c>
      <c r="F66" s="32" t="s">
        <v>104</v>
      </c>
      <c r="G66" s="33" t="s">
        <v>105</v>
      </c>
      <c r="H66" s="33" t="s">
        <v>86</v>
      </c>
      <c r="I66" s="32" t="s">
        <v>106</v>
      </c>
      <c r="J66" s="33" t="s">
        <v>38</v>
      </c>
      <c r="K66" s="32" t="s">
        <v>107</v>
      </c>
      <c r="L66" s="33" t="s">
        <v>44</v>
      </c>
      <c r="M66" s="36">
        <v>27000</v>
      </c>
    </row>
    <row r="67" spans="1:13" ht="30" x14ac:dyDescent="0.25">
      <c r="C67" s="30">
        <v>42936</v>
      </c>
      <c r="D67" s="31">
        <v>17030</v>
      </c>
      <c r="E67" s="32" t="s">
        <v>88</v>
      </c>
      <c r="F67" s="32" t="s">
        <v>109</v>
      </c>
      <c r="G67" s="33" t="s">
        <v>105</v>
      </c>
      <c r="H67" s="33" t="s">
        <v>86</v>
      </c>
      <c r="I67" s="32" t="s">
        <v>106</v>
      </c>
      <c r="J67" s="33" t="s">
        <v>38</v>
      </c>
      <c r="K67" s="32" t="s">
        <v>66</v>
      </c>
      <c r="L67" s="33" t="s">
        <v>51</v>
      </c>
      <c r="M67" s="36">
        <v>5770</v>
      </c>
    </row>
    <row r="68" spans="1:13" ht="30" x14ac:dyDescent="0.25">
      <c r="C68" s="30">
        <v>42935</v>
      </c>
      <c r="D68" s="31" t="s">
        <v>110</v>
      </c>
      <c r="E68" s="32" t="s">
        <v>88</v>
      </c>
      <c r="F68" s="32" t="s">
        <v>111</v>
      </c>
      <c r="G68" s="33" t="s">
        <v>105</v>
      </c>
      <c r="H68" s="33" t="s">
        <v>86</v>
      </c>
      <c r="I68" s="32" t="s">
        <v>112</v>
      </c>
      <c r="J68" s="33" t="s">
        <v>30</v>
      </c>
      <c r="K68" s="32" t="s">
        <v>22</v>
      </c>
      <c r="L68" s="33" t="s">
        <v>23</v>
      </c>
      <c r="M68" s="36" t="s">
        <v>22</v>
      </c>
    </row>
    <row r="69" spans="1:13" ht="30" x14ac:dyDescent="0.25">
      <c r="C69" s="30">
        <v>42935</v>
      </c>
      <c r="D69" s="31" t="s">
        <v>114</v>
      </c>
      <c r="E69" s="32" t="s">
        <v>88</v>
      </c>
      <c r="F69" s="32" t="s">
        <v>115</v>
      </c>
      <c r="G69" s="33" t="s">
        <v>105</v>
      </c>
      <c r="H69" s="33" t="s">
        <v>86</v>
      </c>
      <c r="I69" s="32" t="s">
        <v>116</v>
      </c>
      <c r="J69" s="33" t="s">
        <v>30</v>
      </c>
      <c r="K69" s="32" t="s">
        <v>22</v>
      </c>
      <c r="L69" s="33" t="s">
        <v>23</v>
      </c>
      <c r="M69" s="36" t="s">
        <v>22</v>
      </c>
    </row>
    <row r="70" spans="1:13" ht="30" x14ac:dyDescent="0.25">
      <c r="C70" s="30">
        <v>42935</v>
      </c>
      <c r="D70" s="31" t="s">
        <v>117</v>
      </c>
      <c r="E70" s="32" t="s">
        <v>88</v>
      </c>
      <c r="F70" s="32" t="s">
        <v>118</v>
      </c>
      <c r="G70" s="33" t="s">
        <v>105</v>
      </c>
      <c r="H70" s="33" t="s">
        <v>86</v>
      </c>
      <c r="I70" s="32" t="s">
        <v>119</v>
      </c>
      <c r="J70" s="33" t="s">
        <v>30</v>
      </c>
      <c r="K70" s="32" t="s">
        <v>22</v>
      </c>
      <c r="L70" s="33" t="s">
        <v>23</v>
      </c>
      <c r="M70" s="36" t="s">
        <v>22</v>
      </c>
    </row>
    <row r="71" spans="1:13" ht="45" x14ac:dyDescent="0.25">
      <c r="C71" s="30">
        <v>42917</v>
      </c>
      <c r="D71" s="31">
        <v>17017</v>
      </c>
      <c r="E71" s="32" t="s">
        <v>108</v>
      </c>
      <c r="F71" s="32" t="s">
        <v>104</v>
      </c>
      <c r="G71" s="33" t="s">
        <v>105</v>
      </c>
      <c r="H71" s="33" t="s">
        <v>86</v>
      </c>
      <c r="I71" s="32" t="s">
        <v>106</v>
      </c>
      <c r="J71" s="33" t="s">
        <v>38</v>
      </c>
      <c r="K71" s="32" t="s">
        <v>107</v>
      </c>
      <c r="L71" s="33" t="s">
        <v>44</v>
      </c>
      <c r="M71" s="36">
        <v>3000</v>
      </c>
    </row>
    <row r="72" spans="1:13" ht="30" x14ac:dyDescent="0.25">
      <c r="C72" s="30">
        <v>42936</v>
      </c>
      <c r="D72" s="31">
        <v>17030</v>
      </c>
      <c r="E72" s="32" t="s">
        <v>108</v>
      </c>
      <c r="F72" s="32" t="s">
        <v>109</v>
      </c>
      <c r="G72" s="33" t="s">
        <v>105</v>
      </c>
      <c r="H72" s="33" t="s">
        <v>86</v>
      </c>
      <c r="I72" s="32" t="s">
        <v>106</v>
      </c>
      <c r="J72" s="33" t="s">
        <v>38</v>
      </c>
      <c r="K72" s="32" t="s">
        <v>66</v>
      </c>
      <c r="L72" s="33" t="s">
        <v>51</v>
      </c>
      <c r="M72" s="36">
        <v>641</v>
      </c>
    </row>
    <row r="73" spans="1:13" ht="30" x14ac:dyDescent="0.25">
      <c r="C73" s="30">
        <v>42935</v>
      </c>
      <c r="D73" s="31" t="s">
        <v>110</v>
      </c>
      <c r="E73" s="32" t="s">
        <v>108</v>
      </c>
      <c r="F73" s="32" t="s">
        <v>111</v>
      </c>
      <c r="G73" s="33" t="s">
        <v>105</v>
      </c>
      <c r="H73" s="33" t="s">
        <v>86</v>
      </c>
      <c r="I73" s="32" t="s">
        <v>112</v>
      </c>
      <c r="J73" s="33" t="s">
        <v>30</v>
      </c>
      <c r="K73" s="32" t="s">
        <v>22</v>
      </c>
      <c r="L73" s="33" t="s">
        <v>23</v>
      </c>
      <c r="M73" s="36" t="s">
        <v>22</v>
      </c>
    </row>
    <row r="74" spans="1:13" ht="30" x14ac:dyDescent="0.25">
      <c r="C74" s="30">
        <v>42935</v>
      </c>
      <c r="D74" s="31" t="s">
        <v>114</v>
      </c>
      <c r="E74" s="32" t="s">
        <v>108</v>
      </c>
      <c r="F74" s="32" t="s">
        <v>115</v>
      </c>
      <c r="G74" s="33" t="s">
        <v>105</v>
      </c>
      <c r="H74" s="33" t="s">
        <v>86</v>
      </c>
      <c r="I74" s="32" t="s">
        <v>116</v>
      </c>
      <c r="J74" s="33" t="s">
        <v>30</v>
      </c>
      <c r="K74" s="32" t="s">
        <v>22</v>
      </c>
      <c r="L74" s="33" t="s">
        <v>23</v>
      </c>
      <c r="M74" s="36" t="s">
        <v>22</v>
      </c>
    </row>
    <row r="75" spans="1:13" ht="30" x14ac:dyDescent="0.25">
      <c r="C75" s="30">
        <v>42935</v>
      </c>
      <c r="D75" s="31" t="s">
        <v>117</v>
      </c>
      <c r="E75" s="32" t="s">
        <v>108</v>
      </c>
      <c r="F75" s="32" t="s">
        <v>118</v>
      </c>
      <c r="G75" s="33" t="s">
        <v>105</v>
      </c>
      <c r="H75" s="33" t="s">
        <v>86</v>
      </c>
      <c r="I75" s="32" t="s">
        <v>119</v>
      </c>
      <c r="J75" s="33" t="s">
        <v>30</v>
      </c>
      <c r="K75" s="32" t="s">
        <v>22</v>
      </c>
      <c r="L75" s="33" t="s">
        <v>23</v>
      </c>
      <c r="M75" s="36" t="s">
        <v>22</v>
      </c>
    </row>
    <row r="76" spans="1:13" x14ac:dyDescent="0.25">
      <c r="C76" s="30">
        <v>43007</v>
      </c>
      <c r="D76" s="31" t="s">
        <v>120</v>
      </c>
      <c r="E76" s="32" t="s">
        <v>88</v>
      </c>
      <c r="F76" s="32" t="s">
        <v>27</v>
      </c>
      <c r="G76" s="33" t="s">
        <v>105</v>
      </c>
      <c r="H76" s="61" t="s">
        <v>86</v>
      </c>
      <c r="I76" s="32" t="s">
        <v>27</v>
      </c>
      <c r="J76" s="33" t="s">
        <v>30</v>
      </c>
      <c r="K76" s="35" t="s">
        <v>22</v>
      </c>
      <c r="L76" s="34" t="s">
        <v>23</v>
      </c>
      <c r="M76" s="36">
        <v>15535</v>
      </c>
    </row>
    <row r="77" spans="1:13" ht="45" x14ac:dyDescent="0.25">
      <c r="C77" s="30">
        <v>43025</v>
      </c>
      <c r="D77" s="31">
        <v>18051</v>
      </c>
      <c r="E77" s="32" t="s">
        <v>88</v>
      </c>
      <c r="F77" s="32" t="s">
        <v>121</v>
      </c>
      <c r="G77" s="33" t="s">
        <v>105</v>
      </c>
      <c r="H77" s="34" t="s">
        <v>86</v>
      </c>
      <c r="I77" s="32" t="s">
        <v>122</v>
      </c>
      <c r="J77" s="33" t="s">
        <v>43</v>
      </c>
      <c r="K77" s="35" t="s">
        <v>22</v>
      </c>
      <c r="L77" s="34" t="s">
        <v>23</v>
      </c>
      <c r="M77" s="36">
        <v>25889</v>
      </c>
    </row>
    <row r="78" spans="1:13" ht="45" x14ac:dyDescent="0.25">
      <c r="C78" s="30">
        <v>43025</v>
      </c>
      <c r="D78" s="31">
        <v>18051</v>
      </c>
      <c r="E78" s="32" t="s">
        <v>123</v>
      </c>
      <c r="F78" s="32" t="s">
        <v>121</v>
      </c>
      <c r="G78" s="33" t="s">
        <v>105</v>
      </c>
      <c r="H78" s="34" t="s">
        <v>86</v>
      </c>
      <c r="I78" s="32" t="s">
        <v>122</v>
      </c>
      <c r="J78" s="33" t="s">
        <v>43</v>
      </c>
      <c r="K78" s="35" t="s">
        <v>22</v>
      </c>
      <c r="L78" s="34" t="s">
        <v>23</v>
      </c>
      <c r="M78" s="36">
        <v>1438</v>
      </c>
    </row>
    <row r="79" spans="1:13" ht="45" x14ac:dyDescent="0.25">
      <c r="C79" s="30">
        <v>43025</v>
      </c>
      <c r="D79" s="31">
        <v>18051</v>
      </c>
      <c r="E79" s="32" t="s">
        <v>108</v>
      </c>
      <c r="F79" s="32" t="s">
        <v>121</v>
      </c>
      <c r="G79" s="33" t="s">
        <v>105</v>
      </c>
      <c r="H79" s="34" t="s">
        <v>86</v>
      </c>
      <c r="I79" s="32" t="s">
        <v>122</v>
      </c>
      <c r="J79" s="33" t="s">
        <v>43</v>
      </c>
      <c r="K79" s="35" t="s">
        <v>22</v>
      </c>
      <c r="L79" s="34" t="s">
        <v>23</v>
      </c>
      <c r="M79" s="36">
        <v>1438</v>
      </c>
    </row>
    <row r="80" spans="1:13" x14ac:dyDescent="0.25">
      <c r="C80" s="30">
        <v>43089</v>
      </c>
      <c r="D80" s="31" t="s">
        <v>120</v>
      </c>
      <c r="E80" s="32" t="s">
        <v>88</v>
      </c>
      <c r="F80" s="32" t="s">
        <v>46</v>
      </c>
      <c r="G80" s="33" t="s">
        <v>105</v>
      </c>
      <c r="H80" s="34" t="s">
        <v>86</v>
      </c>
      <c r="I80" s="32" t="s">
        <v>46</v>
      </c>
      <c r="J80" s="33" t="s">
        <v>30</v>
      </c>
      <c r="K80" s="35" t="s">
        <v>22</v>
      </c>
      <c r="L80" s="34" t="s">
        <v>23</v>
      </c>
      <c r="M80" s="36">
        <v>17522.09</v>
      </c>
    </row>
    <row r="81" spans="1:13" ht="30" x14ac:dyDescent="0.25">
      <c r="C81" s="30">
        <v>43154</v>
      </c>
      <c r="D81" s="31">
        <v>18130</v>
      </c>
      <c r="E81" s="32" t="s">
        <v>113</v>
      </c>
      <c r="F81" s="32" t="s">
        <v>124</v>
      </c>
      <c r="G81" s="33" t="s">
        <v>105</v>
      </c>
      <c r="H81" s="34" t="s">
        <v>86</v>
      </c>
      <c r="I81" s="32" t="s">
        <v>125</v>
      </c>
      <c r="J81" s="33" t="s">
        <v>21</v>
      </c>
      <c r="K81" s="35" t="s">
        <v>22</v>
      </c>
      <c r="L81" s="34" t="s">
        <v>44</v>
      </c>
      <c r="M81" s="36">
        <v>2800</v>
      </c>
    </row>
    <row r="82" spans="1:13" ht="30" x14ac:dyDescent="0.25">
      <c r="C82" s="30">
        <v>43154</v>
      </c>
      <c r="D82" s="31">
        <v>18130</v>
      </c>
      <c r="E82" s="32" t="s">
        <v>88</v>
      </c>
      <c r="F82" s="32" t="s">
        <v>124</v>
      </c>
      <c r="G82" s="33" t="s">
        <v>105</v>
      </c>
      <c r="H82" s="34" t="s">
        <v>86</v>
      </c>
      <c r="I82" s="32" t="s">
        <v>125</v>
      </c>
      <c r="J82" s="33" t="s">
        <v>21</v>
      </c>
      <c r="K82" s="35" t="s">
        <v>22</v>
      </c>
      <c r="L82" s="34" t="s">
        <v>44</v>
      </c>
      <c r="M82" s="36">
        <v>11200</v>
      </c>
    </row>
    <row r="83" spans="1:13" x14ac:dyDescent="0.25">
      <c r="C83" s="30">
        <v>43189</v>
      </c>
      <c r="D83" s="31" t="s">
        <v>120</v>
      </c>
      <c r="E83" s="32" t="s">
        <v>88</v>
      </c>
      <c r="F83" s="32" t="s">
        <v>56</v>
      </c>
      <c r="G83" s="33" t="s">
        <v>105</v>
      </c>
      <c r="H83" s="34" t="s">
        <v>86</v>
      </c>
      <c r="I83" s="32" t="s">
        <v>56</v>
      </c>
      <c r="J83" s="33" t="s">
        <v>30</v>
      </c>
      <c r="K83" s="35" t="s">
        <v>22</v>
      </c>
      <c r="L83" s="34" t="s">
        <v>23</v>
      </c>
      <c r="M83" s="36">
        <v>13675</v>
      </c>
    </row>
    <row r="84" spans="1:13" x14ac:dyDescent="0.25">
      <c r="C84" s="30">
        <v>43237</v>
      </c>
      <c r="D84" s="31">
        <v>18167</v>
      </c>
      <c r="E84" s="32" t="s">
        <v>88</v>
      </c>
      <c r="F84" s="32" t="s">
        <v>126</v>
      </c>
      <c r="G84" s="33" t="s">
        <v>105</v>
      </c>
      <c r="H84" s="34" t="s">
        <v>86</v>
      </c>
      <c r="I84" s="32" t="s">
        <v>106</v>
      </c>
      <c r="J84" s="33" t="s">
        <v>38</v>
      </c>
      <c r="K84" s="35" t="s">
        <v>22</v>
      </c>
      <c r="L84" s="34" t="s">
        <v>44</v>
      </c>
      <c r="M84" s="36">
        <v>14654615</v>
      </c>
    </row>
    <row r="85" spans="1:13" x14ac:dyDescent="0.25">
      <c r="C85" s="30">
        <v>43281</v>
      </c>
      <c r="D85" s="31" t="s">
        <v>120</v>
      </c>
      <c r="E85" s="32" t="s">
        <v>88</v>
      </c>
      <c r="F85" s="32" t="s">
        <v>67</v>
      </c>
      <c r="G85" s="33" t="s">
        <v>105</v>
      </c>
      <c r="H85" s="34" t="s">
        <v>86</v>
      </c>
      <c r="I85" s="32" t="s">
        <v>67</v>
      </c>
      <c r="J85" s="33" t="s">
        <v>30</v>
      </c>
      <c r="K85" s="35" t="s">
        <v>22</v>
      </c>
      <c r="L85" s="34" t="s">
        <v>23</v>
      </c>
      <c r="M85" s="36">
        <v>36857</v>
      </c>
    </row>
    <row r="86" spans="1:13" x14ac:dyDescent="0.25">
      <c r="C86" s="38"/>
      <c r="D86" s="39"/>
      <c r="E86" s="40"/>
      <c r="F86" s="41"/>
      <c r="G86" s="42"/>
      <c r="H86" s="42"/>
      <c r="I86" s="41"/>
      <c r="J86" s="42"/>
      <c r="K86" s="37"/>
      <c r="L86" s="42"/>
      <c r="M86" s="55"/>
    </row>
    <row r="87" spans="1:13" ht="21" x14ac:dyDescent="0.25">
      <c r="A87" s="12" t="s">
        <v>127</v>
      </c>
      <c r="B87" s="12"/>
      <c r="C87" s="13"/>
      <c r="D87" s="14"/>
      <c r="E87" s="15"/>
      <c r="F87" s="16"/>
      <c r="G87" s="17"/>
      <c r="H87" s="17"/>
      <c r="I87" s="18" t="s">
        <v>2</v>
      </c>
      <c r="J87" s="17">
        <f>J88+J95</f>
        <v>4</v>
      </c>
      <c r="K87" s="19"/>
      <c r="L87" s="20" t="s">
        <v>3</v>
      </c>
      <c r="M87" s="21">
        <f>M88+M95</f>
        <v>1763325</v>
      </c>
    </row>
    <row r="88" spans="1:13" ht="21" x14ac:dyDescent="0.25">
      <c r="B88" s="44" t="s">
        <v>127</v>
      </c>
      <c r="C88" s="45"/>
      <c r="D88" s="46"/>
      <c r="E88" s="47"/>
      <c r="F88" s="48"/>
      <c r="G88" s="49"/>
      <c r="H88" s="49"/>
      <c r="I88" s="50" t="s">
        <v>2</v>
      </c>
      <c r="J88" s="49">
        <f>COUNT(M90:M94)</f>
        <v>4</v>
      </c>
      <c r="K88" s="51"/>
      <c r="L88" s="52" t="s">
        <v>3</v>
      </c>
      <c r="M88" s="53">
        <f>SUM(M90:M94)</f>
        <v>1763325</v>
      </c>
    </row>
    <row r="89" spans="1:13" ht="37.5" x14ac:dyDescent="0.25">
      <c r="A89" s="23"/>
      <c r="B89" s="23"/>
      <c r="C89" s="24" t="s">
        <v>5</v>
      </c>
      <c r="D89" s="25" t="s">
        <v>6</v>
      </c>
      <c r="E89" s="26" t="s">
        <v>7</v>
      </c>
      <c r="F89" s="27" t="s">
        <v>8</v>
      </c>
      <c r="G89" s="28" t="s">
        <v>9</v>
      </c>
      <c r="H89" s="28" t="s">
        <v>10</v>
      </c>
      <c r="I89" s="27" t="s">
        <v>11</v>
      </c>
      <c r="J89" s="27" t="s">
        <v>12</v>
      </c>
      <c r="K89" s="27" t="s">
        <v>13</v>
      </c>
      <c r="L89" s="28" t="s">
        <v>14</v>
      </c>
      <c r="M89" s="29" t="s">
        <v>15</v>
      </c>
    </row>
    <row r="90" spans="1:13" ht="30" x14ac:dyDescent="0.25">
      <c r="C90" s="30">
        <v>42975</v>
      </c>
      <c r="D90" s="31">
        <v>7169</v>
      </c>
      <c r="E90" s="32" t="s">
        <v>128</v>
      </c>
      <c r="F90" s="32" t="s">
        <v>129</v>
      </c>
      <c r="G90" s="33" t="s">
        <v>130</v>
      </c>
      <c r="H90" s="33" t="s">
        <v>130</v>
      </c>
      <c r="I90" s="32" t="s">
        <v>131</v>
      </c>
      <c r="J90" s="33" t="s">
        <v>132</v>
      </c>
      <c r="K90" s="35" t="s">
        <v>22</v>
      </c>
      <c r="L90" s="34" t="s">
        <v>44</v>
      </c>
      <c r="M90" s="36">
        <v>364375</v>
      </c>
    </row>
    <row r="91" spans="1:13" ht="30" x14ac:dyDescent="0.25">
      <c r="C91" s="30">
        <v>42975</v>
      </c>
      <c r="D91" s="31">
        <v>7169</v>
      </c>
      <c r="E91" s="32" t="s">
        <v>128</v>
      </c>
      <c r="F91" s="32" t="s">
        <v>133</v>
      </c>
      <c r="G91" s="33" t="s">
        <v>130</v>
      </c>
      <c r="H91" s="33" t="s">
        <v>130</v>
      </c>
      <c r="I91" s="32" t="s">
        <v>131</v>
      </c>
      <c r="J91" s="33" t="s">
        <v>132</v>
      </c>
      <c r="K91" s="35" t="s">
        <v>22</v>
      </c>
      <c r="L91" s="34" t="s">
        <v>44</v>
      </c>
      <c r="M91" s="36">
        <v>378950</v>
      </c>
    </row>
    <row r="92" spans="1:13" ht="30" x14ac:dyDescent="0.25">
      <c r="C92" s="57">
        <v>43125</v>
      </c>
      <c r="D92" s="58">
        <v>7169</v>
      </c>
      <c r="E92" s="35" t="s">
        <v>128</v>
      </c>
      <c r="F92" s="35" t="s">
        <v>134</v>
      </c>
      <c r="G92" s="34" t="s">
        <v>130</v>
      </c>
      <c r="H92" s="34" t="s">
        <v>130</v>
      </c>
      <c r="I92" s="35" t="s">
        <v>131</v>
      </c>
      <c r="J92" s="34" t="s">
        <v>132</v>
      </c>
      <c r="K92" s="35" t="s">
        <v>22</v>
      </c>
      <c r="L92" s="34" t="s">
        <v>44</v>
      </c>
      <c r="M92" s="59">
        <v>699600</v>
      </c>
    </row>
    <row r="93" spans="1:13" ht="30" x14ac:dyDescent="0.25">
      <c r="C93" s="30">
        <v>43158</v>
      </c>
      <c r="D93" s="31">
        <v>18128</v>
      </c>
      <c r="E93" s="32" t="s">
        <v>128</v>
      </c>
      <c r="F93" s="32" t="s">
        <v>135</v>
      </c>
      <c r="G93" s="33" t="s">
        <v>130</v>
      </c>
      <c r="H93" s="34" t="s">
        <v>130</v>
      </c>
      <c r="I93" s="32" t="s">
        <v>136</v>
      </c>
      <c r="J93" s="33" t="s">
        <v>137</v>
      </c>
      <c r="K93" s="35" t="s">
        <v>22</v>
      </c>
      <c r="L93" s="34" t="s">
        <v>44</v>
      </c>
      <c r="M93" s="36">
        <v>320400</v>
      </c>
    </row>
    <row r="94" spans="1:13" x14ac:dyDescent="0.25">
      <c r="C94" s="38"/>
      <c r="D94" s="62"/>
      <c r="E94" s="40"/>
      <c r="F94" s="41"/>
      <c r="G94" s="42"/>
      <c r="H94" s="42"/>
      <c r="I94" s="41"/>
      <c r="J94" s="42"/>
      <c r="K94" s="37"/>
      <c r="L94" s="42"/>
      <c r="M94" s="55"/>
    </row>
    <row r="95" spans="1:13" ht="21" x14ac:dyDescent="0.25">
      <c r="A95" s="56"/>
      <c r="B95" s="44" t="s">
        <v>138</v>
      </c>
      <c r="C95" s="45"/>
      <c r="D95" s="46"/>
      <c r="E95" s="47"/>
      <c r="F95" s="48"/>
      <c r="G95" s="49"/>
      <c r="H95" s="49"/>
      <c r="I95" s="50" t="s">
        <v>2</v>
      </c>
      <c r="J95" s="49">
        <f>COUNT(M97:M98)</f>
        <v>0</v>
      </c>
      <c r="K95" s="51"/>
      <c r="L95" s="52" t="s">
        <v>3</v>
      </c>
      <c r="M95" s="53">
        <f>SUM(M97:M98)</f>
        <v>0</v>
      </c>
    </row>
    <row r="96" spans="1:13" ht="37.5" x14ac:dyDescent="0.25">
      <c r="A96" s="23"/>
      <c r="B96" s="23"/>
      <c r="C96" s="24" t="s">
        <v>5</v>
      </c>
      <c r="D96" s="25" t="s">
        <v>6</v>
      </c>
      <c r="E96" s="26" t="s">
        <v>7</v>
      </c>
      <c r="F96" s="27" t="s">
        <v>8</v>
      </c>
      <c r="G96" s="28" t="s">
        <v>9</v>
      </c>
      <c r="H96" s="28" t="s">
        <v>10</v>
      </c>
      <c r="I96" s="27" t="s">
        <v>11</v>
      </c>
      <c r="J96" s="27" t="s">
        <v>12</v>
      </c>
      <c r="K96" s="27" t="s">
        <v>13</v>
      </c>
      <c r="L96" s="28" t="s">
        <v>14</v>
      </c>
      <c r="M96" s="29" t="s">
        <v>15</v>
      </c>
    </row>
    <row r="97" spans="1:13" x14ac:dyDescent="0.25">
      <c r="B97" s="63"/>
      <c r="C97" s="57"/>
      <c r="D97" s="58"/>
      <c r="E97" s="35"/>
      <c r="F97" s="35"/>
      <c r="G97" s="34"/>
      <c r="H97" s="34"/>
      <c r="I97" s="35"/>
      <c r="J97" s="34"/>
      <c r="K97" s="35"/>
      <c r="L97" s="34"/>
      <c r="M97" s="59"/>
    </row>
    <row r="98" spans="1:13" x14ac:dyDescent="0.25">
      <c r="C98" s="38"/>
      <c r="D98" s="39"/>
      <c r="E98" s="40"/>
      <c r="F98" s="41"/>
      <c r="G98" s="42"/>
      <c r="H98" s="42"/>
      <c r="I98" s="41"/>
      <c r="J98" s="42"/>
      <c r="K98" s="37"/>
      <c r="L98" s="42"/>
      <c r="M98" s="43"/>
    </row>
    <row r="99" spans="1:13" ht="21" x14ac:dyDescent="0.25">
      <c r="A99" s="12" t="s">
        <v>139</v>
      </c>
      <c r="B99" s="12"/>
      <c r="C99" s="13"/>
      <c r="D99" s="14"/>
      <c r="E99" s="15"/>
      <c r="F99" s="16"/>
      <c r="G99" s="17"/>
      <c r="H99" s="17"/>
      <c r="I99" s="18" t="s">
        <v>2</v>
      </c>
      <c r="J99" s="17">
        <f>J100+J135+J140+J122</f>
        <v>28</v>
      </c>
      <c r="K99" s="19"/>
      <c r="L99" s="20" t="s">
        <v>3</v>
      </c>
      <c r="M99" s="21">
        <f>M100+M135+M140+M122</f>
        <v>3576431.59</v>
      </c>
    </row>
    <row r="100" spans="1:13" ht="21" x14ac:dyDescent="0.25">
      <c r="B100" s="44" t="s">
        <v>139</v>
      </c>
      <c r="C100" s="45"/>
      <c r="D100" s="46"/>
      <c r="E100" s="47"/>
      <c r="F100" s="48"/>
      <c r="G100" s="49"/>
      <c r="H100" s="49"/>
      <c r="I100" s="50" t="s">
        <v>2</v>
      </c>
      <c r="J100" s="49">
        <f>COUNT(M102:M121)</f>
        <v>18</v>
      </c>
      <c r="K100" s="51"/>
      <c r="L100" s="52" t="s">
        <v>3</v>
      </c>
      <c r="M100" s="53">
        <f>SUM(M102:M121)</f>
        <v>2046878.46</v>
      </c>
    </row>
    <row r="101" spans="1:13" ht="37.5" x14ac:dyDescent="0.25">
      <c r="A101" s="23"/>
      <c r="B101" s="23"/>
      <c r="C101" s="24" t="s">
        <v>5</v>
      </c>
      <c r="D101" s="25" t="s">
        <v>6</v>
      </c>
      <c r="E101" s="26" t="s">
        <v>7</v>
      </c>
      <c r="F101" s="27" t="s">
        <v>8</v>
      </c>
      <c r="G101" s="28" t="s">
        <v>9</v>
      </c>
      <c r="H101" s="28" t="s">
        <v>10</v>
      </c>
      <c r="I101" s="27" t="s">
        <v>11</v>
      </c>
      <c r="J101" s="27" t="s">
        <v>12</v>
      </c>
      <c r="K101" s="27" t="s">
        <v>13</v>
      </c>
      <c r="L101" s="28" t="s">
        <v>14</v>
      </c>
      <c r="M101" s="29" t="s">
        <v>15</v>
      </c>
    </row>
    <row r="102" spans="1:13" ht="30" x14ac:dyDescent="0.25">
      <c r="C102" s="30">
        <v>42922</v>
      </c>
      <c r="D102" s="31" t="s">
        <v>140</v>
      </c>
      <c r="E102" s="32" t="s">
        <v>141</v>
      </c>
      <c r="F102" s="32" t="s">
        <v>142</v>
      </c>
      <c r="G102" s="33" t="s">
        <v>143</v>
      </c>
      <c r="H102" s="33" t="s">
        <v>143</v>
      </c>
      <c r="I102" s="32" t="s">
        <v>66</v>
      </c>
      <c r="J102" s="33" t="s">
        <v>30</v>
      </c>
      <c r="K102" s="32" t="s">
        <v>22</v>
      </c>
      <c r="L102" s="33" t="s">
        <v>44</v>
      </c>
      <c r="M102" s="36" t="s">
        <v>22</v>
      </c>
    </row>
    <row r="103" spans="1:13" ht="45" x14ac:dyDescent="0.25">
      <c r="C103" s="30">
        <v>42978</v>
      </c>
      <c r="D103" s="31">
        <v>18032</v>
      </c>
      <c r="E103" s="32" t="s">
        <v>145</v>
      </c>
      <c r="F103" s="32" t="s">
        <v>146</v>
      </c>
      <c r="G103" s="33" t="s">
        <v>147</v>
      </c>
      <c r="H103" s="33" t="s">
        <v>143</v>
      </c>
      <c r="I103" s="32" t="s">
        <v>122</v>
      </c>
      <c r="J103" s="33" t="s">
        <v>43</v>
      </c>
      <c r="K103" s="35" t="s">
        <v>22</v>
      </c>
      <c r="L103" s="34" t="s">
        <v>44</v>
      </c>
      <c r="M103" s="36">
        <v>670</v>
      </c>
    </row>
    <row r="104" spans="1:13" x14ac:dyDescent="0.25">
      <c r="C104" s="30">
        <v>43007</v>
      </c>
      <c r="D104" s="31" t="s">
        <v>149</v>
      </c>
      <c r="E104" s="32" t="s">
        <v>150</v>
      </c>
      <c r="F104" s="32" t="s">
        <v>27</v>
      </c>
      <c r="G104" s="33" t="s">
        <v>151</v>
      </c>
      <c r="H104" s="54" t="s">
        <v>143</v>
      </c>
      <c r="I104" s="32" t="s">
        <v>27</v>
      </c>
      <c r="J104" s="33" t="s">
        <v>30</v>
      </c>
      <c r="K104" s="35" t="s">
        <v>22</v>
      </c>
      <c r="L104" s="34" t="s">
        <v>23</v>
      </c>
      <c r="M104" s="36">
        <v>5180</v>
      </c>
    </row>
    <row r="105" spans="1:13" x14ac:dyDescent="0.25">
      <c r="C105" s="30">
        <v>43007</v>
      </c>
      <c r="D105" s="31" t="s">
        <v>152</v>
      </c>
      <c r="E105" s="32" t="s">
        <v>153</v>
      </c>
      <c r="F105" s="32" t="s">
        <v>27</v>
      </c>
      <c r="G105" s="33" t="s">
        <v>154</v>
      </c>
      <c r="H105" s="54" t="s">
        <v>143</v>
      </c>
      <c r="I105" s="32" t="s">
        <v>27</v>
      </c>
      <c r="J105" s="33" t="s">
        <v>30</v>
      </c>
      <c r="K105" s="35" t="s">
        <v>22</v>
      </c>
      <c r="L105" s="34" t="s">
        <v>23</v>
      </c>
      <c r="M105" s="36">
        <v>26340</v>
      </c>
    </row>
    <row r="106" spans="1:13" x14ac:dyDescent="0.25">
      <c r="C106" s="30">
        <v>43007</v>
      </c>
      <c r="D106" s="31" t="s">
        <v>155</v>
      </c>
      <c r="E106" s="32" t="s">
        <v>144</v>
      </c>
      <c r="F106" s="32" t="s">
        <v>27</v>
      </c>
      <c r="G106" s="33" t="s">
        <v>156</v>
      </c>
      <c r="H106" s="54" t="s">
        <v>143</v>
      </c>
      <c r="I106" s="32" t="s">
        <v>27</v>
      </c>
      <c r="J106" s="33" t="s">
        <v>30</v>
      </c>
      <c r="K106" s="35" t="s">
        <v>22</v>
      </c>
      <c r="L106" s="34" t="s">
        <v>23</v>
      </c>
      <c r="M106" s="36">
        <v>500</v>
      </c>
    </row>
    <row r="107" spans="1:13" x14ac:dyDescent="0.25">
      <c r="C107" s="30">
        <v>43007</v>
      </c>
      <c r="D107" s="31" t="s">
        <v>158</v>
      </c>
      <c r="E107" s="32" t="s">
        <v>157</v>
      </c>
      <c r="F107" s="32" t="s">
        <v>27</v>
      </c>
      <c r="G107" s="33" t="s">
        <v>159</v>
      </c>
      <c r="H107" s="61" t="s">
        <v>160</v>
      </c>
      <c r="I107" s="32" t="s">
        <v>27</v>
      </c>
      <c r="J107" s="33" t="s">
        <v>30</v>
      </c>
      <c r="K107" s="35" t="s">
        <v>22</v>
      </c>
      <c r="L107" s="34" t="s">
        <v>23</v>
      </c>
      <c r="M107" s="36">
        <v>194961.15</v>
      </c>
    </row>
    <row r="108" spans="1:13" x14ac:dyDescent="0.25">
      <c r="C108" s="30">
        <v>43089</v>
      </c>
      <c r="D108" s="31" t="s">
        <v>149</v>
      </c>
      <c r="E108" s="32" t="s">
        <v>150</v>
      </c>
      <c r="F108" s="32" t="s">
        <v>46</v>
      </c>
      <c r="G108" s="33" t="s">
        <v>151</v>
      </c>
      <c r="H108" s="34" t="s">
        <v>143</v>
      </c>
      <c r="I108" s="32" t="s">
        <v>46</v>
      </c>
      <c r="J108" s="33" t="s">
        <v>30</v>
      </c>
      <c r="K108" s="35" t="s">
        <v>22</v>
      </c>
      <c r="L108" s="34" t="s">
        <v>23</v>
      </c>
      <c r="M108" s="36">
        <v>6000</v>
      </c>
    </row>
    <row r="109" spans="1:13" x14ac:dyDescent="0.25">
      <c r="C109" s="30">
        <v>43089</v>
      </c>
      <c r="D109" s="31" t="s">
        <v>163</v>
      </c>
      <c r="E109" s="32" t="s">
        <v>148</v>
      </c>
      <c r="F109" s="32" t="s">
        <v>46</v>
      </c>
      <c r="G109" s="33" t="s">
        <v>164</v>
      </c>
      <c r="H109" s="34" t="s">
        <v>143</v>
      </c>
      <c r="I109" s="32" t="s">
        <v>46</v>
      </c>
      <c r="J109" s="33" t="s">
        <v>30</v>
      </c>
      <c r="K109" s="35" t="s">
        <v>22</v>
      </c>
      <c r="L109" s="34" t="s">
        <v>23</v>
      </c>
      <c r="M109" s="36">
        <v>6779</v>
      </c>
    </row>
    <row r="110" spans="1:13" x14ac:dyDescent="0.25">
      <c r="C110" s="30">
        <v>43089</v>
      </c>
      <c r="D110" s="31" t="s">
        <v>158</v>
      </c>
      <c r="E110" s="32" t="s">
        <v>157</v>
      </c>
      <c r="F110" s="32" t="s">
        <v>46</v>
      </c>
      <c r="G110" s="33" t="s">
        <v>159</v>
      </c>
      <c r="H110" s="34" t="s">
        <v>160</v>
      </c>
      <c r="I110" s="32" t="s">
        <v>46</v>
      </c>
      <c r="J110" s="33" t="s">
        <v>30</v>
      </c>
      <c r="K110" s="35" t="s">
        <v>22</v>
      </c>
      <c r="L110" s="34" t="s">
        <v>23</v>
      </c>
      <c r="M110" s="36">
        <v>189109.56</v>
      </c>
    </row>
    <row r="111" spans="1:13" x14ac:dyDescent="0.25">
      <c r="C111" s="30">
        <v>43189</v>
      </c>
      <c r="D111" s="31" t="s">
        <v>149</v>
      </c>
      <c r="E111" s="32" t="s">
        <v>150</v>
      </c>
      <c r="F111" s="32" t="s">
        <v>56</v>
      </c>
      <c r="G111" s="33" t="s">
        <v>151</v>
      </c>
      <c r="H111" s="34" t="s">
        <v>143</v>
      </c>
      <c r="I111" s="32" t="s">
        <v>56</v>
      </c>
      <c r="J111" s="33" t="s">
        <v>30</v>
      </c>
      <c r="K111" s="35" t="s">
        <v>22</v>
      </c>
      <c r="L111" s="34" t="s">
        <v>23</v>
      </c>
      <c r="M111" s="36">
        <v>11389.5</v>
      </c>
    </row>
    <row r="112" spans="1:13" x14ac:dyDescent="0.25">
      <c r="C112" s="30">
        <v>43189</v>
      </c>
      <c r="D112" s="31" t="s">
        <v>163</v>
      </c>
      <c r="E112" s="32" t="s">
        <v>148</v>
      </c>
      <c r="F112" s="32" t="s">
        <v>56</v>
      </c>
      <c r="G112" s="33" t="s">
        <v>164</v>
      </c>
      <c r="H112" s="34" t="s">
        <v>143</v>
      </c>
      <c r="I112" s="32" t="s">
        <v>56</v>
      </c>
      <c r="J112" s="33" t="s">
        <v>30</v>
      </c>
      <c r="K112" s="35" t="s">
        <v>22</v>
      </c>
      <c r="L112" s="34" t="s">
        <v>23</v>
      </c>
      <c r="M112" s="36">
        <v>3399</v>
      </c>
    </row>
    <row r="113" spans="1:13" x14ac:dyDescent="0.25">
      <c r="C113" s="30">
        <v>43189</v>
      </c>
      <c r="D113" s="31" t="s">
        <v>158</v>
      </c>
      <c r="E113" s="32" t="s">
        <v>157</v>
      </c>
      <c r="F113" s="32" t="s">
        <v>56</v>
      </c>
      <c r="G113" s="33" t="s">
        <v>159</v>
      </c>
      <c r="H113" s="34" t="s">
        <v>160</v>
      </c>
      <c r="I113" s="32" t="s">
        <v>56</v>
      </c>
      <c r="J113" s="33" t="s">
        <v>30</v>
      </c>
      <c r="K113" s="35" t="s">
        <v>22</v>
      </c>
      <c r="L113" s="34" t="s">
        <v>23</v>
      </c>
      <c r="M113" s="36">
        <v>201555.93</v>
      </c>
    </row>
    <row r="114" spans="1:13" ht="45" x14ac:dyDescent="0.25">
      <c r="C114" s="30">
        <v>43214</v>
      </c>
      <c r="D114" s="31">
        <v>18150</v>
      </c>
      <c r="E114" s="32" t="s">
        <v>161</v>
      </c>
      <c r="F114" s="32" t="s">
        <v>166</v>
      </c>
      <c r="G114" s="33" t="s">
        <v>147</v>
      </c>
      <c r="H114" s="34" t="s">
        <v>143</v>
      </c>
      <c r="I114" s="32" t="s">
        <v>106</v>
      </c>
      <c r="J114" s="33" t="s">
        <v>38</v>
      </c>
      <c r="K114" s="35" t="s">
        <v>167</v>
      </c>
      <c r="L114" s="34" t="s">
        <v>51</v>
      </c>
      <c r="M114" s="36">
        <v>508514</v>
      </c>
    </row>
    <row r="115" spans="1:13" ht="45" x14ac:dyDescent="0.25">
      <c r="C115" s="30">
        <v>43214</v>
      </c>
      <c r="D115" s="31">
        <v>18150</v>
      </c>
      <c r="E115" s="32" t="s">
        <v>162</v>
      </c>
      <c r="F115" s="32" t="s">
        <v>166</v>
      </c>
      <c r="G115" s="33" t="s">
        <v>154</v>
      </c>
      <c r="H115" s="34" t="s">
        <v>143</v>
      </c>
      <c r="I115" s="32" t="s">
        <v>106</v>
      </c>
      <c r="J115" s="33" t="s">
        <v>38</v>
      </c>
      <c r="K115" s="35" t="s">
        <v>167</v>
      </c>
      <c r="L115" s="34" t="s">
        <v>51</v>
      </c>
      <c r="M115" s="36">
        <v>508515</v>
      </c>
    </row>
    <row r="116" spans="1:13" ht="60" x14ac:dyDescent="0.25">
      <c r="C116" s="30">
        <v>43216</v>
      </c>
      <c r="D116" s="31">
        <v>18151</v>
      </c>
      <c r="E116" s="32" t="s">
        <v>162</v>
      </c>
      <c r="F116" s="32" t="s">
        <v>168</v>
      </c>
      <c r="G116" s="33" t="s">
        <v>154</v>
      </c>
      <c r="H116" s="34" t="s">
        <v>143</v>
      </c>
      <c r="I116" s="32" t="s">
        <v>169</v>
      </c>
      <c r="J116" s="33" t="s">
        <v>21</v>
      </c>
      <c r="K116" s="35" t="s">
        <v>22</v>
      </c>
      <c r="L116" s="34" t="s">
        <v>44</v>
      </c>
      <c r="M116" s="36">
        <v>49999</v>
      </c>
    </row>
    <row r="117" spans="1:13" ht="45" x14ac:dyDescent="0.25">
      <c r="C117" s="30">
        <v>43195</v>
      </c>
      <c r="D117" s="31">
        <v>18142</v>
      </c>
      <c r="E117" s="32" t="s">
        <v>165</v>
      </c>
      <c r="F117" s="32" t="s">
        <v>170</v>
      </c>
      <c r="G117" s="33" t="s">
        <v>154</v>
      </c>
      <c r="H117" s="34" t="s">
        <v>143</v>
      </c>
      <c r="I117" s="32" t="s">
        <v>106</v>
      </c>
      <c r="J117" s="33" t="s">
        <v>38</v>
      </c>
      <c r="K117" s="35" t="s">
        <v>122</v>
      </c>
      <c r="L117" s="34" t="s">
        <v>44</v>
      </c>
      <c r="M117" s="36">
        <v>100000</v>
      </c>
    </row>
    <row r="118" spans="1:13" x14ac:dyDescent="0.25">
      <c r="C118" s="30">
        <v>43281</v>
      </c>
      <c r="D118" s="31" t="s">
        <v>149</v>
      </c>
      <c r="E118" s="32" t="s">
        <v>150</v>
      </c>
      <c r="F118" s="32" t="s">
        <v>67</v>
      </c>
      <c r="G118" s="33" t="s">
        <v>151</v>
      </c>
      <c r="H118" s="34" t="s">
        <v>143</v>
      </c>
      <c r="I118" s="32" t="s">
        <v>67</v>
      </c>
      <c r="J118" s="33" t="s">
        <v>30</v>
      </c>
      <c r="K118" s="35" t="s">
        <v>22</v>
      </c>
      <c r="L118" s="34" t="s">
        <v>23</v>
      </c>
      <c r="M118" s="36">
        <v>5470</v>
      </c>
    </row>
    <row r="119" spans="1:13" x14ac:dyDescent="0.25">
      <c r="C119" s="30">
        <v>43281</v>
      </c>
      <c r="D119" s="31" t="s">
        <v>163</v>
      </c>
      <c r="E119" s="32" t="s">
        <v>148</v>
      </c>
      <c r="F119" s="32" t="s">
        <v>67</v>
      </c>
      <c r="G119" s="33" t="s">
        <v>164</v>
      </c>
      <c r="H119" s="34" t="s">
        <v>143</v>
      </c>
      <c r="I119" s="32" t="s">
        <v>67</v>
      </c>
      <c r="J119" s="33" t="s">
        <v>30</v>
      </c>
      <c r="K119" s="35" t="s">
        <v>22</v>
      </c>
      <c r="L119" s="34" t="s">
        <v>23</v>
      </c>
      <c r="M119" s="36">
        <v>5067</v>
      </c>
    </row>
    <row r="120" spans="1:13" x14ac:dyDescent="0.25">
      <c r="C120" s="30">
        <v>43281</v>
      </c>
      <c r="D120" s="31" t="s">
        <v>158</v>
      </c>
      <c r="E120" s="32" t="s">
        <v>157</v>
      </c>
      <c r="F120" s="32" t="s">
        <v>67</v>
      </c>
      <c r="G120" s="33" t="s">
        <v>159</v>
      </c>
      <c r="H120" s="34" t="s">
        <v>160</v>
      </c>
      <c r="I120" s="32" t="s">
        <v>67</v>
      </c>
      <c r="J120" s="33" t="s">
        <v>30</v>
      </c>
      <c r="K120" s="35" t="s">
        <v>22</v>
      </c>
      <c r="L120" s="34" t="s">
        <v>23</v>
      </c>
      <c r="M120" s="36">
        <v>223429.31999999998</v>
      </c>
    </row>
    <row r="121" spans="1:13" x14ac:dyDescent="0.25">
      <c r="C121" s="38"/>
      <c r="D121" s="39"/>
      <c r="E121" s="41"/>
      <c r="F121" s="41"/>
      <c r="G121" s="42"/>
      <c r="H121" s="42"/>
      <c r="I121" s="41"/>
      <c r="J121" s="42"/>
      <c r="K121" s="37"/>
      <c r="L121" s="42"/>
      <c r="M121" s="55"/>
    </row>
    <row r="122" spans="1:13" ht="21" x14ac:dyDescent="0.25">
      <c r="A122" s="56"/>
      <c r="B122" s="44" t="s">
        <v>171</v>
      </c>
      <c r="C122" s="45"/>
      <c r="D122" s="46"/>
      <c r="E122" s="47"/>
      <c r="F122" s="48"/>
      <c r="G122" s="49"/>
      <c r="H122" s="49"/>
      <c r="I122" s="50" t="s">
        <v>2</v>
      </c>
      <c r="J122" s="49">
        <f>COUNT(M124:M134)</f>
        <v>10</v>
      </c>
      <c r="K122" s="51"/>
      <c r="L122" s="52" t="s">
        <v>3</v>
      </c>
      <c r="M122" s="53">
        <f>SUM(M124:M134)</f>
        <v>1529553.13</v>
      </c>
    </row>
    <row r="123" spans="1:13" ht="37.5" x14ac:dyDescent="0.25">
      <c r="A123" s="23"/>
      <c r="B123" s="23"/>
      <c r="C123" s="24" t="s">
        <v>5</v>
      </c>
      <c r="D123" s="25" t="s">
        <v>6</v>
      </c>
      <c r="E123" s="26" t="s">
        <v>7</v>
      </c>
      <c r="F123" s="27" t="s">
        <v>8</v>
      </c>
      <c r="G123" s="28" t="s">
        <v>9</v>
      </c>
      <c r="H123" s="28" t="s">
        <v>10</v>
      </c>
      <c r="I123" s="27" t="s">
        <v>11</v>
      </c>
      <c r="J123" s="27" t="s">
        <v>12</v>
      </c>
      <c r="K123" s="27" t="s">
        <v>13</v>
      </c>
      <c r="L123" s="28" t="s">
        <v>14</v>
      </c>
      <c r="M123" s="29" t="s">
        <v>15</v>
      </c>
    </row>
    <row r="124" spans="1:13" ht="45" x14ac:dyDescent="0.25">
      <c r="C124" s="30">
        <v>42963</v>
      </c>
      <c r="D124" s="31">
        <v>18024</v>
      </c>
      <c r="E124" s="32" t="s">
        <v>172</v>
      </c>
      <c r="F124" s="32" t="s">
        <v>173</v>
      </c>
      <c r="G124" s="33" t="s">
        <v>174</v>
      </c>
      <c r="H124" s="33" t="s">
        <v>143</v>
      </c>
      <c r="I124" s="32" t="s">
        <v>106</v>
      </c>
      <c r="J124" s="33" t="s">
        <v>38</v>
      </c>
      <c r="K124" s="35" t="s">
        <v>122</v>
      </c>
      <c r="L124" s="34" t="s">
        <v>44</v>
      </c>
      <c r="M124" s="36">
        <v>1310500</v>
      </c>
    </row>
    <row r="125" spans="1:13" x14ac:dyDescent="0.25">
      <c r="C125" s="30">
        <v>43007</v>
      </c>
      <c r="D125" s="31" t="s">
        <v>176</v>
      </c>
      <c r="E125" s="32" t="s">
        <v>172</v>
      </c>
      <c r="F125" s="32" t="s">
        <v>27</v>
      </c>
      <c r="G125" s="33" t="s">
        <v>174</v>
      </c>
      <c r="H125" s="54" t="s">
        <v>143</v>
      </c>
      <c r="I125" s="32" t="s">
        <v>27</v>
      </c>
      <c r="J125" s="33" t="s">
        <v>30</v>
      </c>
      <c r="K125" s="35" t="s">
        <v>22</v>
      </c>
      <c r="L125" s="34" t="s">
        <v>23</v>
      </c>
      <c r="M125" s="36">
        <v>20816.64</v>
      </c>
    </row>
    <row r="126" spans="1:13" ht="45" x14ac:dyDescent="0.25">
      <c r="C126" s="30">
        <v>43080</v>
      </c>
      <c r="D126" s="31">
        <v>18024</v>
      </c>
      <c r="E126" s="32" t="s">
        <v>172</v>
      </c>
      <c r="F126" s="32" t="s">
        <v>177</v>
      </c>
      <c r="G126" s="33" t="s">
        <v>174</v>
      </c>
      <c r="H126" s="34" t="s">
        <v>143</v>
      </c>
      <c r="I126" s="32" t="s">
        <v>106</v>
      </c>
      <c r="J126" s="33" t="s">
        <v>38</v>
      </c>
      <c r="K126" s="35" t="s">
        <v>122</v>
      </c>
      <c r="L126" s="34" t="s">
        <v>23</v>
      </c>
      <c r="M126" s="36">
        <v>7500</v>
      </c>
    </row>
    <row r="127" spans="1:13" x14ac:dyDescent="0.25">
      <c r="C127" s="30">
        <v>43089</v>
      </c>
      <c r="D127" s="31" t="s">
        <v>176</v>
      </c>
      <c r="E127" s="32" t="s">
        <v>172</v>
      </c>
      <c r="F127" s="32" t="s">
        <v>46</v>
      </c>
      <c r="G127" s="33" t="s">
        <v>174</v>
      </c>
      <c r="H127" s="34" t="s">
        <v>143</v>
      </c>
      <c r="I127" s="32" t="s">
        <v>46</v>
      </c>
      <c r="J127" s="33" t="s">
        <v>30</v>
      </c>
      <c r="K127" s="35" t="s">
        <v>22</v>
      </c>
      <c r="L127" s="34" t="s">
        <v>23</v>
      </c>
      <c r="M127" s="36">
        <v>27885.429999999997</v>
      </c>
    </row>
    <row r="128" spans="1:13" ht="45" x14ac:dyDescent="0.25">
      <c r="C128" s="57">
        <v>43153</v>
      </c>
      <c r="D128" s="58">
        <v>18024</v>
      </c>
      <c r="E128" s="35" t="s">
        <v>172</v>
      </c>
      <c r="F128" s="35" t="s">
        <v>173</v>
      </c>
      <c r="G128" s="34" t="s">
        <v>174</v>
      </c>
      <c r="H128" s="34" t="s">
        <v>143</v>
      </c>
      <c r="I128" s="35" t="s">
        <v>106</v>
      </c>
      <c r="J128" s="34" t="s">
        <v>38</v>
      </c>
      <c r="K128" s="35" t="s">
        <v>122</v>
      </c>
      <c r="L128" s="34" t="s">
        <v>44</v>
      </c>
      <c r="M128" s="59">
        <v>12000</v>
      </c>
    </row>
    <row r="129" spans="1:13" x14ac:dyDescent="0.25">
      <c r="C129" s="30">
        <v>43189</v>
      </c>
      <c r="D129" s="31" t="s">
        <v>176</v>
      </c>
      <c r="E129" s="32" t="s">
        <v>172</v>
      </c>
      <c r="F129" s="32" t="s">
        <v>56</v>
      </c>
      <c r="G129" s="33" t="s">
        <v>174</v>
      </c>
      <c r="H129" s="34" t="s">
        <v>143</v>
      </c>
      <c r="I129" s="32" t="s">
        <v>56</v>
      </c>
      <c r="J129" s="33" t="s">
        <v>30</v>
      </c>
      <c r="K129" s="35" t="s">
        <v>22</v>
      </c>
      <c r="L129" s="34" t="s">
        <v>23</v>
      </c>
      <c r="M129" s="36">
        <v>16675.2</v>
      </c>
    </row>
    <row r="130" spans="1:13" ht="45" x14ac:dyDescent="0.25">
      <c r="C130" s="30">
        <v>43249</v>
      </c>
      <c r="D130" s="31">
        <v>18173</v>
      </c>
      <c r="E130" s="32" t="s">
        <v>172</v>
      </c>
      <c r="F130" s="32" t="s">
        <v>178</v>
      </c>
      <c r="G130" s="33" t="s">
        <v>174</v>
      </c>
      <c r="H130" s="34" t="s">
        <v>143</v>
      </c>
      <c r="I130" s="32" t="s">
        <v>122</v>
      </c>
      <c r="J130" s="33" t="s">
        <v>43</v>
      </c>
      <c r="K130" s="35" t="s">
        <v>22</v>
      </c>
      <c r="L130" s="34" t="s">
        <v>44</v>
      </c>
      <c r="M130" s="36">
        <v>9271</v>
      </c>
    </row>
    <row r="131" spans="1:13" ht="45" x14ac:dyDescent="0.25">
      <c r="C131" s="30">
        <v>43249</v>
      </c>
      <c r="D131" s="31">
        <v>18173</v>
      </c>
      <c r="E131" s="32" t="s">
        <v>175</v>
      </c>
      <c r="F131" s="32" t="s">
        <v>178</v>
      </c>
      <c r="G131" s="33" t="s">
        <v>174</v>
      </c>
      <c r="H131" s="34" t="s">
        <v>143</v>
      </c>
      <c r="I131" s="32" t="s">
        <v>122</v>
      </c>
      <c r="J131" s="33" t="s">
        <v>43</v>
      </c>
      <c r="K131" s="35" t="s">
        <v>22</v>
      </c>
      <c r="L131" s="34" t="s">
        <v>44</v>
      </c>
      <c r="M131" s="36">
        <v>8997</v>
      </c>
    </row>
    <row r="132" spans="1:13" ht="45" x14ac:dyDescent="0.25">
      <c r="C132" s="30">
        <v>43249</v>
      </c>
      <c r="D132" s="31">
        <v>18173</v>
      </c>
      <c r="E132" s="32" t="s">
        <v>179</v>
      </c>
      <c r="F132" s="32" t="s">
        <v>178</v>
      </c>
      <c r="G132" s="33" t="s">
        <v>174</v>
      </c>
      <c r="H132" s="34" t="s">
        <v>143</v>
      </c>
      <c r="I132" s="32" t="s">
        <v>122</v>
      </c>
      <c r="J132" s="33" t="s">
        <v>43</v>
      </c>
      <c r="K132" s="35" t="s">
        <v>22</v>
      </c>
      <c r="L132" s="34" t="s">
        <v>44</v>
      </c>
      <c r="M132" s="36">
        <v>8997</v>
      </c>
    </row>
    <row r="133" spans="1:13" x14ac:dyDescent="0.25">
      <c r="C133" s="30">
        <v>43281</v>
      </c>
      <c r="D133" s="31" t="s">
        <v>176</v>
      </c>
      <c r="E133" s="32" t="s">
        <v>172</v>
      </c>
      <c r="F133" s="32" t="s">
        <v>67</v>
      </c>
      <c r="G133" s="33" t="s">
        <v>174</v>
      </c>
      <c r="H133" s="34" t="s">
        <v>143</v>
      </c>
      <c r="I133" s="32" t="s">
        <v>67</v>
      </c>
      <c r="J133" s="33" t="s">
        <v>30</v>
      </c>
      <c r="K133" s="35" t="s">
        <v>22</v>
      </c>
      <c r="L133" s="34" t="s">
        <v>23</v>
      </c>
      <c r="M133" s="36">
        <v>106910.86</v>
      </c>
    </row>
    <row r="134" spans="1:13" x14ac:dyDescent="0.25">
      <c r="C134" s="38"/>
      <c r="D134" s="39"/>
      <c r="E134" s="40"/>
      <c r="F134" s="41"/>
      <c r="G134" s="42"/>
      <c r="H134" s="42"/>
      <c r="I134" s="41"/>
      <c r="J134" s="42"/>
      <c r="K134" s="37"/>
      <c r="L134" s="42"/>
      <c r="M134" s="55"/>
    </row>
    <row r="135" spans="1:13" ht="21" x14ac:dyDescent="0.25">
      <c r="A135" s="56"/>
      <c r="B135" s="44" t="s">
        <v>180</v>
      </c>
      <c r="C135" s="45"/>
      <c r="D135" s="46"/>
      <c r="E135" s="47"/>
      <c r="F135" s="48"/>
      <c r="G135" s="49"/>
      <c r="H135" s="49"/>
      <c r="I135" s="50" t="s">
        <v>2</v>
      </c>
      <c r="J135" s="49">
        <f>COUNT(M137:M139)</f>
        <v>0</v>
      </c>
      <c r="K135" s="51"/>
      <c r="L135" s="52" t="s">
        <v>3</v>
      </c>
      <c r="M135" s="53">
        <f>SUM(M137:M139)</f>
        <v>0</v>
      </c>
    </row>
    <row r="136" spans="1:13" ht="37.5" x14ac:dyDescent="0.25">
      <c r="A136" s="23"/>
      <c r="B136" s="23"/>
      <c r="C136" s="24" t="s">
        <v>5</v>
      </c>
      <c r="D136" s="25" t="s">
        <v>6</v>
      </c>
      <c r="E136" s="26" t="s">
        <v>7</v>
      </c>
      <c r="F136" s="27" t="s">
        <v>8</v>
      </c>
      <c r="G136" s="28" t="s">
        <v>9</v>
      </c>
      <c r="H136" s="28" t="s">
        <v>10</v>
      </c>
      <c r="I136" s="27" t="s">
        <v>11</v>
      </c>
      <c r="J136" s="27" t="s">
        <v>12</v>
      </c>
      <c r="K136" s="27" t="s">
        <v>13</v>
      </c>
      <c r="L136" s="28" t="s">
        <v>14</v>
      </c>
      <c r="M136" s="29" t="s">
        <v>15</v>
      </c>
    </row>
    <row r="137" spans="1:13" x14ac:dyDescent="0.25">
      <c r="C137" s="30"/>
      <c r="D137" s="31"/>
      <c r="E137" s="32"/>
      <c r="F137" s="64"/>
      <c r="G137" s="33"/>
      <c r="H137" s="33"/>
      <c r="I137" s="32"/>
      <c r="J137" s="33"/>
      <c r="K137" s="32"/>
      <c r="L137" s="33"/>
      <c r="M137" s="36"/>
    </row>
    <row r="138" spans="1:13" x14ac:dyDescent="0.25">
      <c r="C138" s="57"/>
      <c r="D138" s="58"/>
      <c r="E138" s="35"/>
      <c r="F138" s="35"/>
      <c r="G138" s="34"/>
      <c r="H138" s="34"/>
      <c r="I138" s="35"/>
      <c r="J138" s="34"/>
      <c r="K138" s="35"/>
      <c r="L138" s="34"/>
      <c r="M138" s="59"/>
    </row>
    <row r="139" spans="1:13" x14ac:dyDescent="0.25">
      <c r="C139" s="38"/>
      <c r="D139" s="39"/>
      <c r="E139" s="40"/>
      <c r="F139" s="41"/>
      <c r="G139" s="42"/>
      <c r="H139" s="42"/>
      <c r="I139" s="41"/>
      <c r="J139" s="42"/>
      <c r="K139" s="37"/>
      <c r="L139" s="42"/>
      <c r="M139" s="43"/>
    </row>
    <row r="140" spans="1:13" ht="21" x14ac:dyDescent="0.25">
      <c r="A140" s="56"/>
      <c r="B140" s="44" t="s">
        <v>181</v>
      </c>
      <c r="C140" s="45"/>
      <c r="D140" s="46"/>
      <c r="E140" s="47"/>
      <c r="F140" s="48"/>
      <c r="G140" s="49"/>
      <c r="H140" s="49"/>
      <c r="I140" s="50" t="s">
        <v>2</v>
      </c>
      <c r="J140" s="49">
        <f>COUNT(M142:M143)</f>
        <v>0</v>
      </c>
      <c r="K140" s="51"/>
      <c r="L140" s="52" t="s">
        <v>3</v>
      </c>
      <c r="M140" s="53">
        <f>SUM(M142:M143)</f>
        <v>0</v>
      </c>
    </row>
    <row r="141" spans="1:13" ht="37.5" x14ac:dyDescent="0.25">
      <c r="A141" s="23"/>
      <c r="B141" s="23"/>
      <c r="C141" s="24" t="s">
        <v>5</v>
      </c>
      <c r="D141" s="25" t="s">
        <v>6</v>
      </c>
      <c r="E141" s="26" t="s">
        <v>7</v>
      </c>
      <c r="F141" s="27" t="s">
        <v>8</v>
      </c>
      <c r="G141" s="28" t="s">
        <v>9</v>
      </c>
      <c r="H141" s="28" t="s">
        <v>10</v>
      </c>
      <c r="I141" s="27" t="s">
        <v>11</v>
      </c>
      <c r="J141" s="27" t="s">
        <v>12</v>
      </c>
      <c r="K141" s="27" t="s">
        <v>13</v>
      </c>
      <c r="L141" s="28" t="s">
        <v>14</v>
      </c>
      <c r="M141" s="29" t="s">
        <v>15</v>
      </c>
    </row>
    <row r="142" spans="1:13" x14ac:dyDescent="0.25">
      <c r="C142" s="38"/>
      <c r="D142" s="39"/>
      <c r="E142" s="40"/>
      <c r="F142" s="41"/>
      <c r="G142" s="42"/>
      <c r="H142" s="42"/>
      <c r="I142" s="41"/>
      <c r="J142" s="42"/>
      <c r="K142" s="37"/>
      <c r="L142" s="42"/>
      <c r="M142" s="43"/>
    </row>
    <row r="143" spans="1:13" x14ac:dyDescent="0.25">
      <c r="C143" s="38"/>
      <c r="D143" s="39"/>
      <c r="E143" s="40"/>
      <c r="F143" s="41"/>
      <c r="G143" s="42"/>
      <c r="H143" s="42"/>
      <c r="I143" s="41"/>
      <c r="J143" s="42"/>
      <c r="K143" s="37"/>
      <c r="L143" s="42"/>
      <c r="M143" s="43"/>
    </row>
    <row r="144" spans="1:13" ht="21" x14ac:dyDescent="0.25">
      <c r="A144" s="12" t="s">
        <v>182</v>
      </c>
      <c r="B144" s="12"/>
      <c r="C144" s="13"/>
      <c r="D144" s="14"/>
      <c r="E144" s="15"/>
      <c r="F144" s="16"/>
      <c r="G144" s="17"/>
      <c r="H144" s="17"/>
      <c r="I144" s="18" t="s">
        <v>2</v>
      </c>
      <c r="J144" s="17">
        <f>J145+J195</f>
        <v>47</v>
      </c>
      <c r="K144" s="19"/>
      <c r="L144" s="20" t="s">
        <v>3</v>
      </c>
      <c r="M144" s="21">
        <f>M145+M195</f>
        <v>1971344.2000000002</v>
      </c>
    </row>
    <row r="145" spans="1:13" ht="21" x14ac:dyDescent="0.25">
      <c r="A145" s="56"/>
      <c r="B145" s="44" t="s">
        <v>182</v>
      </c>
      <c r="C145" s="45"/>
      <c r="D145" s="46"/>
      <c r="E145" s="47"/>
      <c r="F145" s="48"/>
      <c r="G145" s="49"/>
      <c r="H145" s="49"/>
      <c r="I145" s="50" t="s">
        <v>2</v>
      </c>
      <c r="J145" s="49">
        <f>COUNT(M147:M194)</f>
        <v>47</v>
      </c>
      <c r="K145" s="51"/>
      <c r="L145" s="52" t="s">
        <v>3</v>
      </c>
      <c r="M145" s="53">
        <f>SUM(M147:M194)</f>
        <v>1971344.2000000002</v>
      </c>
    </row>
    <row r="146" spans="1:13" ht="37.5" x14ac:dyDescent="0.25">
      <c r="A146" s="23"/>
      <c r="B146" s="23"/>
      <c r="C146" s="24" t="s">
        <v>5</v>
      </c>
      <c r="D146" s="25" t="s">
        <v>6</v>
      </c>
      <c r="E146" s="26" t="s">
        <v>7</v>
      </c>
      <c r="F146" s="27" t="s">
        <v>8</v>
      </c>
      <c r="G146" s="28" t="s">
        <v>9</v>
      </c>
      <c r="H146" s="28" t="s">
        <v>10</v>
      </c>
      <c r="I146" s="27" t="s">
        <v>11</v>
      </c>
      <c r="J146" s="27" t="s">
        <v>12</v>
      </c>
      <c r="K146" s="27" t="s">
        <v>13</v>
      </c>
      <c r="L146" s="28" t="s">
        <v>14</v>
      </c>
      <c r="M146" s="29" t="s">
        <v>15</v>
      </c>
    </row>
    <row r="147" spans="1:13" ht="30" x14ac:dyDescent="0.25">
      <c r="C147" s="30">
        <v>42961</v>
      </c>
      <c r="D147" s="31">
        <v>17109</v>
      </c>
      <c r="E147" s="32" t="s">
        <v>183</v>
      </c>
      <c r="F147" s="32" t="s">
        <v>184</v>
      </c>
      <c r="G147" s="33" t="s">
        <v>185</v>
      </c>
      <c r="H147" s="33" t="s">
        <v>186</v>
      </c>
      <c r="I147" s="32" t="s">
        <v>187</v>
      </c>
      <c r="J147" s="34" t="s">
        <v>38</v>
      </c>
      <c r="K147" s="35" t="s">
        <v>188</v>
      </c>
      <c r="L147" s="34" t="s">
        <v>44</v>
      </c>
      <c r="M147" s="36">
        <v>1400</v>
      </c>
    </row>
    <row r="148" spans="1:13" ht="30" x14ac:dyDescent="0.25">
      <c r="C148" s="30">
        <v>42961</v>
      </c>
      <c r="D148" s="31">
        <v>17109</v>
      </c>
      <c r="E148" s="32" t="s">
        <v>191</v>
      </c>
      <c r="F148" s="32" t="s">
        <v>184</v>
      </c>
      <c r="G148" s="33" t="s">
        <v>185</v>
      </c>
      <c r="H148" s="33" t="s">
        <v>186</v>
      </c>
      <c r="I148" s="32" t="s">
        <v>187</v>
      </c>
      <c r="J148" s="33" t="s">
        <v>38</v>
      </c>
      <c r="K148" s="35" t="s">
        <v>188</v>
      </c>
      <c r="L148" s="34" t="s">
        <v>44</v>
      </c>
      <c r="M148" s="36">
        <v>1400</v>
      </c>
    </row>
    <row r="149" spans="1:13" ht="60" x14ac:dyDescent="0.25">
      <c r="C149" s="30">
        <v>42972</v>
      </c>
      <c r="D149" s="31">
        <v>18028</v>
      </c>
      <c r="E149" s="32" t="s">
        <v>194</v>
      </c>
      <c r="F149" s="32" t="s">
        <v>195</v>
      </c>
      <c r="G149" s="33" t="s">
        <v>196</v>
      </c>
      <c r="H149" s="33" t="s">
        <v>186</v>
      </c>
      <c r="I149" s="32" t="s">
        <v>197</v>
      </c>
      <c r="J149" s="33" t="s">
        <v>21</v>
      </c>
      <c r="K149" s="35" t="s">
        <v>198</v>
      </c>
      <c r="L149" s="34" t="s">
        <v>51</v>
      </c>
      <c r="M149" s="36">
        <v>44659</v>
      </c>
    </row>
    <row r="150" spans="1:13" ht="30" x14ac:dyDescent="0.25">
      <c r="C150" s="30">
        <v>42968</v>
      </c>
      <c r="D150" s="31">
        <v>14129</v>
      </c>
      <c r="E150" s="32" t="s">
        <v>200</v>
      </c>
      <c r="F150" s="32" t="s">
        <v>201</v>
      </c>
      <c r="G150" s="33" t="s">
        <v>202</v>
      </c>
      <c r="H150" s="33" t="s">
        <v>186</v>
      </c>
      <c r="I150" s="32" t="s">
        <v>187</v>
      </c>
      <c r="J150" s="33" t="s">
        <v>38</v>
      </c>
      <c r="K150" s="35" t="s">
        <v>203</v>
      </c>
      <c r="L150" s="34" t="s">
        <v>44</v>
      </c>
      <c r="M150" s="36">
        <v>73500</v>
      </c>
    </row>
    <row r="151" spans="1:13" ht="30" x14ac:dyDescent="0.25">
      <c r="C151" s="30">
        <v>42968</v>
      </c>
      <c r="D151" s="31">
        <v>14129</v>
      </c>
      <c r="E151" s="32" t="s">
        <v>205</v>
      </c>
      <c r="F151" s="32" t="s">
        <v>201</v>
      </c>
      <c r="G151" s="33" t="s">
        <v>202</v>
      </c>
      <c r="H151" s="33" t="s">
        <v>186</v>
      </c>
      <c r="I151" s="32" t="s">
        <v>187</v>
      </c>
      <c r="J151" s="33" t="s">
        <v>38</v>
      </c>
      <c r="K151" s="35" t="s">
        <v>203</v>
      </c>
      <c r="L151" s="34" t="s">
        <v>44</v>
      </c>
      <c r="M151" s="36">
        <v>73500</v>
      </c>
    </row>
    <row r="152" spans="1:13" x14ac:dyDescent="0.25">
      <c r="C152" s="30">
        <v>43007</v>
      </c>
      <c r="D152" s="31" t="s">
        <v>207</v>
      </c>
      <c r="E152" s="32" t="s">
        <v>208</v>
      </c>
      <c r="F152" s="32" t="s">
        <v>27</v>
      </c>
      <c r="G152" s="33" t="s">
        <v>185</v>
      </c>
      <c r="H152" s="54" t="s">
        <v>186</v>
      </c>
      <c r="I152" s="32" t="s">
        <v>27</v>
      </c>
      <c r="J152" s="33" t="s">
        <v>30</v>
      </c>
      <c r="K152" s="35" t="s">
        <v>22</v>
      </c>
      <c r="L152" s="34" t="s">
        <v>23</v>
      </c>
      <c r="M152" s="36">
        <v>1625</v>
      </c>
    </row>
    <row r="153" spans="1:13" ht="45" x14ac:dyDescent="0.25">
      <c r="C153" s="30">
        <v>42996</v>
      </c>
      <c r="D153" s="31">
        <v>18039</v>
      </c>
      <c r="E153" s="32" t="s">
        <v>209</v>
      </c>
      <c r="F153" s="32" t="s">
        <v>210</v>
      </c>
      <c r="G153" s="33" t="s">
        <v>196</v>
      </c>
      <c r="H153" s="34" t="s">
        <v>186</v>
      </c>
      <c r="I153" s="32" t="s">
        <v>106</v>
      </c>
      <c r="J153" s="33" t="s">
        <v>38</v>
      </c>
      <c r="K153" s="35" t="s">
        <v>122</v>
      </c>
      <c r="L153" s="34" t="s">
        <v>44</v>
      </c>
      <c r="M153" s="36">
        <v>38824</v>
      </c>
    </row>
    <row r="154" spans="1:13" ht="45" x14ac:dyDescent="0.25">
      <c r="C154" s="30">
        <v>42996</v>
      </c>
      <c r="D154" s="31">
        <v>18039</v>
      </c>
      <c r="E154" s="32" t="s">
        <v>212</v>
      </c>
      <c r="F154" s="32" t="s">
        <v>210</v>
      </c>
      <c r="G154" s="33" t="s">
        <v>196</v>
      </c>
      <c r="H154" s="34" t="s">
        <v>186</v>
      </c>
      <c r="I154" s="32" t="s">
        <v>106</v>
      </c>
      <c r="J154" s="33" t="s">
        <v>38</v>
      </c>
      <c r="K154" s="35" t="s">
        <v>122</v>
      </c>
      <c r="L154" s="34" t="s">
        <v>44</v>
      </c>
      <c r="M154" s="36">
        <v>38824</v>
      </c>
    </row>
    <row r="155" spans="1:13" x14ac:dyDescent="0.25">
      <c r="C155" s="30">
        <v>43007</v>
      </c>
      <c r="D155" s="31" t="s">
        <v>213</v>
      </c>
      <c r="E155" s="32" t="s">
        <v>199</v>
      </c>
      <c r="F155" s="32" t="s">
        <v>27</v>
      </c>
      <c r="G155" s="33" t="s">
        <v>214</v>
      </c>
      <c r="H155" s="61" t="s">
        <v>186</v>
      </c>
      <c r="I155" s="32" t="s">
        <v>27</v>
      </c>
      <c r="J155" s="33" t="s">
        <v>30</v>
      </c>
      <c r="K155" s="35" t="s">
        <v>22</v>
      </c>
      <c r="L155" s="34" t="s">
        <v>23</v>
      </c>
      <c r="M155" s="36">
        <v>55600</v>
      </c>
    </row>
    <row r="156" spans="1:13" x14ac:dyDescent="0.25">
      <c r="C156" s="30">
        <v>43007</v>
      </c>
      <c r="D156" s="31" t="s">
        <v>215</v>
      </c>
      <c r="E156" s="32" t="s">
        <v>192</v>
      </c>
      <c r="F156" s="32" t="s">
        <v>27</v>
      </c>
      <c r="G156" s="33" t="s">
        <v>216</v>
      </c>
      <c r="H156" s="61" t="s">
        <v>186</v>
      </c>
      <c r="I156" s="32" t="s">
        <v>27</v>
      </c>
      <c r="J156" s="33" t="s">
        <v>30</v>
      </c>
      <c r="K156" s="35" t="s">
        <v>22</v>
      </c>
      <c r="L156" s="34" t="s">
        <v>23</v>
      </c>
      <c r="M156" s="36">
        <v>8636.16</v>
      </c>
    </row>
    <row r="157" spans="1:13" x14ac:dyDescent="0.25">
      <c r="C157" s="30">
        <v>43007</v>
      </c>
      <c r="D157" s="31" t="s">
        <v>218</v>
      </c>
      <c r="E157" s="32" t="s">
        <v>219</v>
      </c>
      <c r="F157" s="32" t="s">
        <v>27</v>
      </c>
      <c r="G157" s="33" t="s">
        <v>220</v>
      </c>
      <c r="H157" s="61" t="s">
        <v>186</v>
      </c>
      <c r="I157" s="32" t="s">
        <v>27</v>
      </c>
      <c r="J157" s="33" t="s">
        <v>30</v>
      </c>
      <c r="K157" s="35" t="s">
        <v>22</v>
      </c>
      <c r="L157" s="34" t="s">
        <v>23</v>
      </c>
      <c r="M157" s="36">
        <v>68151.06</v>
      </c>
    </row>
    <row r="158" spans="1:13" x14ac:dyDescent="0.25">
      <c r="C158" s="30">
        <v>43089</v>
      </c>
      <c r="D158" s="31" t="s">
        <v>207</v>
      </c>
      <c r="E158" s="32" t="s">
        <v>208</v>
      </c>
      <c r="F158" s="32" t="s">
        <v>46</v>
      </c>
      <c r="G158" s="33" t="s">
        <v>185</v>
      </c>
      <c r="H158" s="34" t="s">
        <v>186</v>
      </c>
      <c r="I158" s="32" t="s">
        <v>46</v>
      </c>
      <c r="J158" s="33" t="s">
        <v>30</v>
      </c>
      <c r="K158" s="35" t="s">
        <v>22</v>
      </c>
      <c r="L158" s="34" t="s">
        <v>23</v>
      </c>
      <c r="M158" s="36">
        <v>435</v>
      </c>
    </row>
    <row r="159" spans="1:13" x14ac:dyDescent="0.25">
      <c r="C159" s="30">
        <v>43089</v>
      </c>
      <c r="D159" s="31" t="s">
        <v>213</v>
      </c>
      <c r="E159" s="32" t="s">
        <v>199</v>
      </c>
      <c r="F159" s="32" t="s">
        <v>46</v>
      </c>
      <c r="G159" s="33" t="s">
        <v>214</v>
      </c>
      <c r="H159" s="34" t="s">
        <v>186</v>
      </c>
      <c r="I159" s="32" t="s">
        <v>46</v>
      </c>
      <c r="J159" s="33" t="s">
        <v>30</v>
      </c>
      <c r="K159" s="35" t="s">
        <v>22</v>
      </c>
      <c r="L159" s="34" t="s">
        <v>23</v>
      </c>
      <c r="M159" s="36">
        <v>3100</v>
      </c>
    </row>
    <row r="160" spans="1:13" ht="30" x14ac:dyDescent="0.25">
      <c r="C160" s="30">
        <v>43087</v>
      </c>
      <c r="D160" s="31">
        <v>18090</v>
      </c>
      <c r="E160" s="32" t="s">
        <v>221</v>
      </c>
      <c r="F160" s="32" t="s">
        <v>222</v>
      </c>
      <c r="G160" s="33" t="s">
        <v>223</v>
      </c>
      <c r="H160" s="34" t="s">
        <v>186</v>
      </c>
      <c r="I160" s="32" t="s">
        <v>224</v>
      </c>
      <c r="J160" s="33" t="s">
        <v>21</v>
      </c>
      <c r="K160" s="35" t="s">
        <v>22</v>
      </c>
      <c r="L160" s="34" t="s">
        <v>23</v>
      </c>
      <c r="M160" s="36">
        <v>5490</v>
      </c>
    </row>
    <row r="161" spans="3:13" x14ac:dyDescent="0.25">
      <c r="C161" s="30">
        <v>43089</v>
      </c>
      <c r="D161" s="31" t="s">
        <v>215</v>
      </c>
      <c r="E161" s="32" t="s">
        <v>192</v>
      </c>
      <c r="F161" s="32" t="s">
        <v>46</v>
      </c>
      <c r="G161" s="33" t="s">
        <v>216</v>
      </c>
      <c r="H161" s="34" t="s">
        <v>186</v>
      </c>
      <c r="I161" s="32" t="s">
        <v>46</v>
      </c>
      <c r="J161" s="33" t="s">
        <v>30</v>
      </c>
      <c r="K161" s="35" t="s">
        <v>22</v>
      </c>
      <c r="L161" s="34" t="s">
        <v>23</v>
      </c>
      <c r="M161" s="36">
        <v>11750.83</v>
      </c>
    </row>
    <row r="162" spans="3:13" x14ac:dyDescent="0.25">
      <c r="C162" s="30">
        <v>43089</v>
      </c>
      <c r="D162" s="31" t="s">
        <v>218</v>
      </c>
      <c r="E162" s="32" t="s">
        <v>219</v>
      </c>
      <c r="F162" s="32" t="s">
        <v>46</v>
      </c>
      <c r="G162" s="33" t="s">
        <v>220</v>
      </c>
      <c r="H162" s="34" t="s">
        <v>186</v>
      </c>
      <c r="I162" s="32" t="s">
        <v>46</v>
      </c>
      <c r="J162" s="33" t="s">
        <v>30</v>
      </c>
      <c r="K162" s="35" t="s">
        <v>22</v>
      </c>
      <c r="L162" s="34" t="s">
        <v>23</v>
      </c>
      <c r="M162" s="36">
        <v>118846.91</v>
      </c>
    </row>
    <row r="163" spans="3:13" ht="30" x14ac:dyDescent="0.25">
      <c r="C163" s="57">
        <v>43117</v>
      </c>
      <c r="D163" s="58">
        <v>15178</v>
      </c>
      <c r="E163" s="35" t="s">
        <v>189</v>
      </c>
      <c r="F163" s="35" t="s">
        <v>226</v>
      </c>
      <c r="G163" s="34" t="s">
        <v>196</v>
      </c>
      <c r="H163" s="34" t="s">
        <v>186</v>
      </c>
      <c r="I163" s="35" t="s">
        <v>187</v>
      </c>
      <c r="J163" s="34" t="s">
        <v>38</v>
      </c>
      <c r="K163" s="35" t="s">
        <v>227</v>
      </c>
      <c r="L163" s="34" t="s">
        <v>23</v>
      </c>
      <c r="M163" s="59">
        <v>4910</v>
      </c>
    </row>
    <row r="164" spans="3:13" ht="30" x14ac:dyDescent="0.25">
      <c r="C164" s="57">
        <v>43117</v>
      </c>
      <c r="D164" s="58">
        <v>15178</v>
      </c>
      <c r="E164" s="35" t="s">
        <v>212</v>
      </c>
      <c r="F164" s="35" t="s">
        <v>226</v>
      </c>
      <c r="G164" s="34" t="s">
        <v>196</v>
      </c>
      <c r="H164" s="34" t="s">
        <v>186</v>
      </c>
      <c r="I164" s="35" t="s">
        <v>187</v>
      </c>
      <c r="J164" s="34" t="s">
        <v>38</v>
      </c>
      <c r="K164" s="35" t="s">
        <v>227</v>
      </c>
      <c r="L164" s="34" t="s">
        <v>23</v>
      </c>
      <c r="M164" s="59">
        <v>545</v>
      </c>
    </row>
    <row r="165" spans="3:13" ht="30" x14ac:dyDescent="0.25">
      <c r="C165" s="57">
        <v>43130</v>
      </c>
      <c r="D165" s="58">
        <v>18107</v>
      </c>
      <c r="E165" s="35" t="s">
        <v>225</v>
      </c>
      <c r="F165" s="35" t="s">
        <v>229</v>
      </c>
      <c r="G165" s="34" t="s">
        <v>230</v>
      </c>
      <c r="H165" s="34" t="s">
        <v>186</v>
      </c>
      <c r="I165" s="35" t="s">
        <v>231</v>
      </c>
      <c r="J165" s="34" t="s">
        <v>43</v>
      </c>
      <c r="K165" s="35" t="s">
        <v>232</v>
      </c>
      <c r="L165" s="34" t="s">
        <v>44</v>
      </c>
      <c r="M165" s="59">
        <v>148233</v>
      </c>
    </row>
    <row r="166" spans="3:13" ht="30" x14ac:dyDescent="0.25">
      <c r="C166" s="57">
        <v>43122</v>
      </c>
      <c r="D166" s="58">
        <v>16036</v>
      </c>
      <c r="E166" s="35" t="s">
        <v>193</v>
      </c>
      <c r="F166" s="35" t="s">
        <v>234</v>
      </c>
      <c r="G166" s="34" t="s">
        <v>235</v>
      </c>
      <c r="H166" s="34" t="s">
        <v>186</v>
      </c>
      <c r="I166" s="35" t="s">
        <v>187</v>
      </c>
      <c r="J166" s="34" t="s">
        <v>38</v>
      </c>
      <c r="K166" s="35" t="s">
        <v>66</v>
      </c>
      <c r="L166" s="34" t="s">
        <v>44</v>
      </c>
      <c r="M166" s="59">
        <v>1695</v>
      </c>
    </row>
    <row r="167" spans="3:13" ht="30" x14ac:dyDescent="0.25">
      <c r="C167" s="57">
        <v>43122</v>
      </c>
      <c r="D167" s="58">
        <v>16036</v>
      </c>
      <c r="E167" s="35" t="s">
        <v>206</v>
      </c>
      <c r="F167" s="35" t="s">
        <v>234</v>
      </c>
      <c r="G167" s="34" t="s">
        <v>235</v>
      </c>
      <c r="H167" s="34" t="s">
        <v>186</v>
      </c>
      <c r="I167" s="35" t="s">
        <v>187</v>
      </c>
      <c r="J167" s="34" t="s">
        <v>38</v>
      </c>
      <c r="K167" s="35" t="s">
        <v>66</v>
      </c>
      <c r="L167" s="34" t="s">
        <v>44</v>
      </c>
      <c r="M167" s="59">
        <v>6779</v>
      </c>
    </row>
    <row r="168" spans="3:13" ht="45" x14ac:dyDescent="0.25">
      <c r="C168" s="57">
        <v>43122</v>
      </c>
      <c r="D168" s="58">
        <v>18098</v>
      </c>
      <c r="E168" s="35" t="s">
        <v>204</v>
      </c>
      <c r="F168" s="35" t="s">
        <v>237</v>
      </c>
      <c r="G168" s="34" t="s">
        <v>238</v>
      </c>
      <c r="H168" s="34" t="s">
        <v>186</v>
      </c>
      <c r="I168" s="35" t="s">
        <v>239</v>
      </c>
      <c r="J168" s="34" t="s">
        <v>21</v>
      </c>
      <c r="K168" s="35" t="s">
        <v>22</v>
      </c>
      <c r="L168" s="34" t="s">
        <v>44</v>
      </c>
      <c r="M168" s="59">
        <v>1000</v>
      </c>
    </row>
    <row r="169" spans="3:13" ht="60" x14ac:dyDescent="0.25">
      <c r="C169" s="57">
        <v>43122</v>
      </c>
      <c r="D169" s="58">
        <v>18099</v>
      </c>
      <c r="E169" s="35" t="s">
        <v>204</v>
      </c>
      <c r="F169" s="35" t="s">
        <v>240</v>
      </c>
      <c r="G169" s="34" t="s">
        <v>238</v>
      </c>
      <c r="H169" s="34" t="s">
        <v>186</v>
      </c>
      <c r="I169" s="35" t="s">
        <v>239</v>
      </c>
      <c r="J169" s="34" t="s">
        <v>21</v>
      </c>
      <c r="K169" s="35" t="s">
        <v>22</v>
      </c>
      <c r="L169" s="34" t="s">
        <v>44</v>
      </c>
      <c r="M169" s="59">
        <v>1600</v>
      </c>
    </row>
    <row r="170" spans="3:13" ht="45" x14ac:dyDescent="0.25">
      <c r="C170" s="30">
        <v>43136</v>
      </c>
      <c r="D170" s="31">
        <v>18110</v>
      </c>
      <c r="E170" s="32" t="s">
        <v>228</v>
      </c>
      <c r="F170" s="32" t="s">
        <v>72</v>
      </c>
      <c r="G170" s="33" t="s">
        <v>185</v>
      </c>
      <c r="H170" s="34" t="s">
        <v>186</v>
      </c>
      <c r="I170" s="32" t="s">
        <v>53</v>
      </c>
      <c r="J170" s="33" t="s">
        <v>38</v>
      </c>
      <c r="K170" s="35" t="s">
        <v>22</v>
      </c>
      <c r="L170" s="34" t="s">
        <v>54</v>
      </c>
      <c r="M170" s="36">
        <v>82839</v>
      </c>
    </row>
    <row r="171" spans="3:13" ht="30" x14ac:dyDescent="0.25">
      <c r="C171" s="30">
        <v>43137</v>
      </c>
      <c r="D171" s="31">
        <v>18126</v>
      </c>
      <c r="E171" s="32" t="s">
        <v>189</v>
      </c>
      <c r="F171" s="32" t="s">
        <v>226</v>
      </c>
      <c r="G171" s="33" t="s">
        <v>196</v>
      </c>
      <c r="H171" s="34" t="s">
        <v>186</v>
      </c>
      <c r="I171" s="32" t="s">
        <v>187</v>
      </c>
      <c r="J171" s="33" t="s">
        <v>38</v>
      </c>
      <c r="K171" s="35" t="s">
        <v>227</v>
      </c>
      <c r="L171" s="34" t="s">
        <v>23</v>
      </c>
      <c r="M171" s="36">
        <v>104421</v>
      </c>
    </row>
    <row r="172" spans="3:13" ht="30" x14ac:dyDescent="0.25">
      <c r="C172" s="30">
        <v>43137</v>
      </c>
      <c r="D172" s="31">
        <v>18126</v>
      </c>
      <c r="E172" s="32" t="s">
        <v>212</v>
      </c>
      <c r="F172" s="32" t="s">
        <v>226</v>
      </c>
      <c r="G172" s="33" t="s">
        <v>196</v>
      </c>
      <c r="H172" s="34" t="s">
        <v>186</v>
      </c>
      <c r="I172" s="32" t="s">
        <v>187</v>
      </c>
      <c r="J172" s="33" t="s">
        <v>38</v>
      </c>
      <c r="K172" s="35" t="s">
        <v>227</v>
      </c>
      <c r="L172" s="34" t="s">
        <v>23</v>
      </c>
      <c r="M172" s="36">
        <v>11602</v>
      </c>
    </row>
    <row r="173" spans="3:13" x14ac:dyDescent="0.25">
      <c r="C173" s="30">
        <v>43189</v>
      </c>
      <c r="D173" s="31" t="s">
        <v>207</v>
      </c>
      <c r="E173" s="32" t="s">
        <v>208</v>
      </c>
      <c r="F173" s="32" t="s">
        <v>56</v>
      </c>
      <c r="G173" s="33" t="s">
        <v>185</v>
      </c>
      <c r="H173" s="34" t="s">
        <v>186</v>
      </c>
      <c r="I173" s="32" t="s">
        <v>56</v>
      </c>
      <c r="J173" s="33" t="s">
        <v>30</v>
      </c>
      <c r="K173" s="35" t="s">
        <v>22</v>
      </c>
      <c r="L173" s="34" t="s">
        <v>23</v>
      </c>
      <c r="M173" s="36">
        <v>1538</v>
      </c>
    </row>
    <row r="174" spans="3:13" x14ac:dyDescent="0.25">
      <c r="C174" s="30">
        <v>43189</v>
      </c>
      <c r="D174" s="31" t="s">
        <v>213</v>
      </c>
      <c r="E174" s="32" t="s">
        <v>199</v>
      </c>
      <c r="F174" s="32" t="s">
        <v>56</v>
      </c>
      <c r="G174" s="33" t="s">
        <v>214</v>
      </c>
      <c r="H174" s="34" t="s">
        <v>186</v>
      </c>
      <c r="I174" s="32" t="s">
        <v>56</v>
      </c>
      <c r="J174" s="33" t="s">
        <v>30</v>
      </c>
      <c r="K174" s="35" t="s">
        <v>22</v>
      </c>
      <c r="L174" s="34" t="s">
        <v>23</v>
      </c>
      <c r="M174" s="36">
        <v>62836.5</v>
      </c>
    </row>
    <row r="175" spans="3:13" ht="45" x14ac:dyDescent="0.25">
      <c r="C175" s="30">
        <v>43186</v>
      </c>
      <c r="D175" s="31">
        <v>18140</v>
      </c>
      <c r="E175" s="32" t="s">
        <v>211</v>
      </c>
      <c r="F175" s="32" t="s">
        <v>241</v>
      </c>
      <c r="G175" s="33" t="s">
        <v>223</v>
      </c>
      <c r="H175" s="34" t="s">
        <v>186</v>
      </c>
      <c r="I175" s="32" t="s">
        <v>242</v>
      </c>
      <c r="J175" s="33" t="s">
        <v>21</v>
      </c>
      <c r="K175" s="35" t="s">
        <v>22</v>
      </c>
      <c r="L175" s="34" t="s">
        <v>51</v>
      </c>
      <c r="M175" s="36">
        <v>7093</v>
      </c>
    </row>
    <row r="176" spans="3:13" x14ac:dyDescent="0.25">
      <c r="C176" s="30">
        <v>43189</v>
      </c>
      <c r="D176" s="31" t="s">
        <v>215</v>
      </c>
      <c r="E176" s="32" t="s">
        <v>192</v>
      </c>
      <c r="F176" s="32" t="s">
        <v>56</v>
      </c>
      <c r="G176" s="33" t="s">
        <v>216</v>
      </c>
      <c r="H176" s="34" t="s">
        <v>186</v>
      </c>
      <c r="I176" s="32" t="s">
        <v>56</v>
      </c>
      <c r="J176" s="33" t="s">
        <v>30</v>
      </c>
      <c r="K176" s="35" t="s">
        <v>22</v>
      </c>
      <c r="L176" s="34" t="s">
        <v>23</v>
      </c>
      <c r="M176" s="36">
        <v>8548.380000000001</v>
      </c>
    </row>
    <row r="177" spans="3:13" x14ac:dyDescent="0.25">
      <c r="C177" s="30">
        <v>43189</v>
      </c>
      <c r="D177" s="31" t="s">
        <v>218</v>
      </c>
      <c r="E177" s="32" t="s">
        <v>219</v>
      </c>
      <c r="F177" s="32" t="s">
        <v>56</v>
      </c>
      <c r="G177" s="33" t="s">
        <v>220</v>
      </c>
      <c r="H177" s="34" t="s">
        <v>186</v>
      </c>
      <c r="I177" s="32" t="s">
        <v>56</v>
      </c>
      <c r="J177" s="33" t="s">
        <v>30</v>
      </c>
      <c r="K177" s="35" t="s">
        <v>22</v>
      </c>
      <c r="L177" s="34" t="s">
        <v>23</v>
      </c>
      <c r="M177" s="36">
        <v>70367.45</v>
      </c>
    </row>
    <row r="178" spans="3:13" ht="45" x14ac:dyDescent="0.25">
      <c r="C178" s="30">
        <v>43195</v>
      </c>
      <c r="D178" s="31">
        <v>18143</v>
      </c>
      <c r="E178" s="32" t="s">
        <v>209</v>
      </c>
      <c r="F178" s="32" t="s">
        <v>210</v>
      </c>
      <c r="G178" s="33" t="s">
        <v>196</v>
      </c>
      <c r="H178" s="34" t="s">
        <v>186</v>
      </c>
      <c r="I178" s="32" t="s">
        <v>106</v>
      </c>
      <c r="J178" s="33" t="s">
        <v>38</v>
      </c>
      <c r="K178" s="35" t="s">
        <v>122</v>
      </c>
      <c r="L178" s="34" t="s">
        <v>44</v>
      </c>
      <c r="M178" s="36">
        <v>38824</v>
      </c>
    </row>
    <row r="179" spans="3:13" ht="45" x14ac:dyDescent="0.25">
      <c r="C179" s="30">
        <v>43195</v>
      </c>
      <c r="D179" s="31">
        <v>18143</v>
      </c>
      <c r="E179" s="32" t="s">
        <v>212</v>
      </c>
      <c r="F179" s="32" t="s">
        <v>210</v>
      </c>
      <c r="G179" s="33" t="s">
        <v>196</v>
      </c>
      <c r="H179" s="34" t="s">
        <v>186</v>
      </c>
      <c r="I179" s="32" t="s">
        <v>106</v>
      </c>
      <c r="J179" s="33" t="s">
        <v>38</v>
      </c>
      <c r="K179" s="35" t="s">
        <v>122</v>
      </c>
      <c r="L179" s="34" t="s">
        <v>44</v>
      </c>
      <c r="M179" s="36">
        <v>38824</v>
      </c>
    </row>
    <row r="180" spans="3:13" ht="45" x14ac:dyDescent="0.25">
      <c r="C180" s="30">
        <v>43195</v>
      </c>
      <c r="D180" s="31">
        <v>18145</v>
      </c>
      <c r="E180" s="32" t="s">
        <v>233</v>
      </c>
      <c r="F180" s="32" t="s">
        <v>243</v>
      </c>
      <c r="G180" s="33" t="s">
        <v>216</v>
      </c>
      <c r="H180" s="34" t="s">
        <v>186</v>
      </c>
      <c r="I180" s="32" t="s">
        <v>244</v>
      </c>
      <c r="J180" s="33" t="s">
        <v>21</v>
      </c>
      <c r="K180" s="35" t="s">
        <v>22</v>
      </c>
      <c r="L180" s="34" t="s">
        <v>51</v>
      </c>
      <c r="M180" s="36">
        <v>21726</v>
      </c>
    </row>
    <row r="181" spans="3:13" ht="30" x14ac:dyDescent="0.25">
      <c r="C181" s="30">
        <v>43202</v>
      </c>
      <c r="D181" s="31">
        <v>16031</v>
      </c>
      <c r="E181" s="32" t="s">
        <v>200</v>
      </c>
      <c r="F181" s="32" t="s">
        <v>245</v>
      </c>
      <c r="G181" s="33" t="s">
        <v>202</v>
      </c>
      <c r="H181" s="34" t="s">
        <v>186</v>
      </c>
      <c r="I181" s="32" t="s">
        <v>246</v>
      </c>
      <c r="J181" s="33" t="s">
        <v>43</v>
      </c>
      <c r="K181" s="35" t="s">
        <v>22</v>
      </c>
      <c r="L181" s="34" t="s">
        <v>23</v>
      </c>
      <c r="M181" s="36">
        <v>131768</v>
      </c>
    </row>
    <row r="182" spans="3:13" ht="45" x14ac:dyDescent="0.25">
      <c r="C182" s="30">
        <v>43222</v>
      </c>
      <c r="D182" s="31">
        <v>18155</v>
      </c>
      <c r="E182" s="32" t="s">
        <v>209</v>
      </c>
      <c r="F182" s="32" t="s">
        <v>247</v>
      </c>
      <c r="G182" s="33" t="s">
        <v>196</v>
      </c>
      <c r="H182" s="34" t="s">
        <v>186</v>
      </c>
      <c r="I182" s="32" t="s">
        <v>122</v>
      </c>
      <c r="J182" s="33" t="s">
        <v>43</v>
      </c>
      <c r="K182" s="35" t="s">
        <v>22</v>
      </c>
      <c r="L182" s="34" t="s">
        <v>23</v>
      </c>
      <c r="M182" s="36">
        <v>30407</v>
      </c>
    </row>
    <row r="183" spans="3:13" ht="30" x14ac:dyDescent="0.25">
      <c r="C183" s="30">
        <v>43251</v>
      </c>
      <c r="D183" s="31">
        <v>17214</v>
      </c>
      <c r="E183" s="32" t="s">
        <v>189</v>
      </c>
      <c r="F183" s="32" t="s">
        <v>248</v>
      </c>
      <c r="G183" s="33" t="s">
        <v>196</v>
      </c>
      <c r="H183" s="34" t="s">
        <v>186</v>
      </c>
      <c r="I183" s="32" t="s">
        <v>227</v>
      </c>
      <c r="J183" s="33" t="s">
        <v>43</v>
      </c>
      <c r="K183" s="35" t="s">
        <v>22</v>
      </c>
      <c r="L183" s="34" t="s">
        <v>23</v>
      </c>
      <c r="M183" s="36">
        <v>41334</v>
      </c>
    </row>
    <row r="184" spans="3:13" ht="30" x14ac:dyDescent="0.25">
      <c r="C184" s="30">
        <v>43251</v>
      </c>
      <c r="D184" s="31">
        <v>17214</v>
      </c>
      <c r="E184" s="32" t="s">
        <v>212</v>
      </c>
      <c r="F184" s="32" t="s">
        <v>248</v>
      </c>
      <c r="G184" s="33" t="s">
        <v>196</v>
      </c>
      <c r="H184" s="34" t="s">
        <v>186</v>
      </c>
      <c r="I184" s="32" t="s">
        <v>227</v>
      </c>
      <c r="J184" s="33" t="s">
        <v>43</v>
      </c>
      <c r="K184" s="35" t="s">
        <v>22</v>
      </c>
      <c r="L184" s="34" t="s">
        <v>23</v>
      </c>
      <c r="M184" s="36">
        <v>4593</v>
      </c>
    </row>
    <row r="185" spans="3:13" ht="30" x14ac:dyDescent="0.25">
      <c r="C185" s="30">
        <v>43227</v>
      </c>
      <c r="D185" s="31">
        <v>16142</v>
      </c>
      <c r="E185" s="32" t="s">
        <v>190</v>
      </c>
      <c r="F185" s="32" t="s">
        <v>249</v>
      </c>
      <c r="G185" s="33" t="s">
        <v>250</v>
      </c>
      <c r="H185" s="34" t="s">
        <v>186</v>
      </c>
      <c r="I185" s="32" t="s">
        <v>125</v>
      </c>
      <c r="J185" s="33" t="s">
        <v>21</v>
      </c>
      <c r="K185" s="35" t="s">
        <v>22</v>
      </c>
      <c r="L185" s="34" t="s">
        <v>23</v>
      </c>
      <c r="M185" s="36">
        <v>260000</v>
      </c>
    </row>
    <row r="186" spans="3:13" x14ac:dyDescent="0.25">
      <c r="C186" s="30">
        <v>43229</v>
      </c>
      <c r="D186" s="31">
        <v>18157</v>
      </c>
      <c r="E186" s="32" t="s">
        <v>217</v>
      </c>
      <c r="F186" s="32" t="s">
        <v>251</v>
      </c>
      <c r="G186" s="33" t="s">
        <v>238</v>
      </c>
      <c r="H186" s="34" t="s">
        <v>186</v>
      </c>
      <c r="I186" s="32" t="s">
        <v>252</v>
      </c>
      <c r="J186" s="33" t="s">
        <v>30</v>
      </c>
      <c r="K186" s="35" t="s">
        <v>22</v>
      </c>
      <c r="L186" s="34" t="s">
        <v>44</v>
      </c>
      <c r="M186" s="36">
        <v>35088</v>
      </c>
    </row>
    <row r="187" spans="3:13" x14ac:dyDescent="0.25">
      <c r="C187" s="30">
        <v>43249</v>
      </c>
      <c r="D187" s="31">
        <v>18170</v>
      </c>
      <c r="E187" s="32" t="s">
        <v>217</v>
      </c>
      <c r="F187" s="32" t="s">
        <v>253</v>
      </c>
      <c r="G187" s="33" t="s">
        <v>238</v>
      </c>
      <c r="H187" s="34" t="s">
        <v>186</v>
      </c>
      <c r="I187" s="32" t="s">
        <v>254</v>
      </c>
      <c r="J187" s="33" t="s">
        <v>137</v>
      </c>
      <c r="K187" s="35" t="s">
        <v>22</v>
      </c>
      <c r="L187" s="34" t="s">
        <v>44</v>
      </c>
      <c r="M187" s="36">
        <v>176000</v>
      </c>
    </row>
    <row r="188" spans="3:13" x14ac:dyDescent="0.25">
      <c r="C188" s="30">
        <v>43281</v>
      </c>
      <c r="D188" s="31" t="s">
        <v>207</v>
      </c>
      <c r="E188" s="32" t="s">
        <v>208</v>
      </c>
      <c r="F188" s="32" t="s">
        <v>67</v>
      </c>
      <c r="G188" s="33" t="s">
        <v>185</v>
      </c>
      <c r="H188" s="34" t="s">
        <v>186</v>
      </c>
      <c r="I188" s="32" t="s">
        <v>67</v>
      </c>
      <c r="J188" s="33" t="s">
        <v>30</v>
      </c>
      <c r="K188" s="35" t="s">
        <v>22</v>
      </c>
      <c r="L188" s="34" t="s">
        <v>23</v>
      </c>
      <c r="M188" s="36">
        <v>2710</v>
      </c>
    </row>
    <row r="189" spans="3:13" ht="30" x14ac:dyDescent="0.25">
      <c r="C189" s="30">
        <v>43271</v>
      </c>
      <c r="D189" s="31">
        <v>16186</v>
      </c>
      <c r="E189" s="32" t="s">
        <v>236</v>
      </c>
      <c r="F189" s="32" t="s">
        <v>255</v>
      </c>
      <c r="G189" s="33" t="s">
        <v>256</v>
      </c>
      <c r="H189" s="34" t="s">
        <v>186</v>
      </c>
      <c r="I189" s="32" t="s">
        <v>187</v>
      </c>
      <c r="J189" s="33" t="s">
        <v>38</v>
      </c>
      <c r="K189" s="35" t="s">
        <v>227</v>
      </c>
      <c r="L189" s="34" t="s">
        <v>51</v>
      </c>
      <c r="M189" s="36">
        <v>25108</v>
      </c>
    </row>
    <row r="190" spans="3:13" ht="30" x14ac:dyDescent="0.25">
      <c r="C190" s="30">
        <v>43280</v>
      </c>
      <c r="D190" s="31">
        <v>16036</v>
      </c>
      <c r="E190" s="32" t="s">
        <v>193</v>
      </c>
      <c r="F190" s="32" t="s">
        <v>234</v>
      </c>
      <c r="G190" s="33" t="s">
        <v>235</v>
      </c>
      <c r="H190" s="34" t="s">
        <v>186</v>
      </c>
      <c r="I190" s="32" t="s">
        <v>94</v>
      </c>
      <c r="J190" s="33" t="s">
        <v>38</v>
      </c>
      <c r="K190" s="35" t="s">
        <v>66</v>
      </c>
      <c r="L190" s="34" t="s">
        <v>44</v>
      </c>
      <c r="M190" s="36">
        <v>11428</v>
      </c>
    </row>
    <row r="191" spans="3:13" x14ac:dyDescent="0.25">
      <c r="C191" s="30">
        <v>43281</v>
      </c>
      <c r="D191" s="31" t="s">
        <v>213</v>
      </c>
      <c r="E191" s="32" t="s">
        <v>199</v>
      </c>
      <c r="F191" s="32" t="s">
        <v>67</v>
      </c>
      <c r="G191" s="33" t="s">
        <v>214</v>
      </c>
      <c r="H191" s="34" t="s">
        <v>186</v>
      </c>
      <c r="I191" s="32" t="s">
        <v>67</v>
      </c>
      <c r="J191" s="33" t="s">
        <v>30</v>
      </c>
      <c r="K191" s="35" t="s">
        <v>22</v>
      </c>
      <c r="L191" s="34" t="s">
        <v>23</v>
      </c>
      <c r="M191" s="36">
        <v>5649.5</v>
      </c>
    </row>
    <row r="192" spans="3:13" x14ac:dyDescent="0.25">
      <c r="C192" s="30">
        <v>43281</v>
      </c>
      <c r="D192" s="31" t="s">
        <v>215</v>
      </c>
      <c r="E192" s="32" t="s">
        <v>192</v>
      </c>
      <c r="F192" s="32" t="s">
        <v>67</v>
      </c>
      <c r="G192" s="33" t="s">
        <v>216</v>
      </c>
      <c r="H192" s="34" t="s">
        <v>186</v>
      </c>
      <c r="I192" s="32" t="s">
        <v>67</v>
      </c>
      <c r="J192" s="33" t="s">
        <v>30</v>
      </c>
      <c r="K192" s="35" t="s">
        <v>22</v>
      </c>
      <c r="L192" s="34" t="s">
        <v>23</v>
      </c>
      <c r="M192" s="36">
        <v>13063.78</v>
      </c>
    </row>
    <row r="193" spans="1:13" x14ac:dyDescent="0.25">
      <c r="C193" s="30">
        <v>43281</v>
      </c>
      <c r="D193" s="31" t="s">
        <v>218</v>
      </c>
      <c r="E193" s="32" t="s">
        <v>219</v>
      </c>
      <c r="F193" s="32" t="s">
        <v>67</v>
      </c>
      <c r="G193" s="33" t="s">
        <v>220</v>
      </c>
      <c r="H193" s="34" t="s">
        <v>186</v>
      </c>
      <c r="I193" s="32" t="s">
        <v>67</v>
      </c>
      <c r="J193" s="33" t="s">
        <v>30</v>
      </c>
      <c r="K193" s="35" t="s">
        <v>22</v>
      </c>
      <c r="L193" s="34" t="s">
        <v>23</v>
      </c>
      <c r="M193" s="36">
        <v>75071.63</v>
      </c>
    </row>
    <row r="194" spans="1:13" x14ac:dyDescent="0.25">
      <c r="C194" s="65"/>
      <c r="D194" s="66"/>
      <c r="E194" s="67"/>
      <c r="F194" s="41"/>
      <c r="G194" s="68"/>
      <c r="H194" s="68"/>
      <c r="I194" s="41"/>
      <c r="J194" s="68"/>
      <c r="K194" s="37"/>
      <c r="L194" s="68"/>
      <c r="M194" s="55"/>
    </row>
    <row r="195" spans="1:13" ht="21" x14ac:dyDescent="0.25">
      <c r="A195" s="56"/>
      <c r="B195" s="44" t="s">
        <v>257</v>
      </c>
      <c r="C195" s="45"/>
      <c r="D195" s="46"/>
      <c r="E195" s="47"/>
      <c r="F195" s="48"/>
      <c r="G195" s="49"/>
      <c r="H195" s="49"/>
      <c r="I195" s="50" t="s">
        <v>2</v>
      </c>
      <c r="J195" s="49">
        <f>COUNT(M197:M198)</f>
        <v>0</v>
      </c>
      <c r="K195" s="51"/>
      <c r="L195" s="52" t="s">
        <v>3</v>
      </c>
      <c r="M195" s="53">
        <f>SUM(M197:M198)</f>
        <v>0</v>
      </c>
    </row>
    <row r="196" spans="1:13" ht="37.5" x14ac:dyDescent="0.25">
      <c r="A196" s="23"/>
      <c r="B196" s="23"/>
      <c r="C196" s="24" t="s">
        <v>5</v>
      </c>
      <c r="D196" s="25" t="s">
        <v>6</v>
      </c>
      <c r="E196" s="26" t="s">
        <v>7</v>
      </c>
      <c r="F196" s="27" t="s">
        <v>8</v>
      </c>
      <c r="G196" s="28" t="s">
        <v>9</v>
      </c>
      <c r="H196" s="28" t="s">
        <v>10</v>
      </c>
      <c r="I196" s="27" t="s">
        <v>11</v>
      </c>
      <c r="J196" s="27" t="s">
        <v>12</v>
      </c>
      <c r="K196" s="27" t="s">
        <v>13</v>
      </c>
      <c r="L196" s="28" t="s">
        <v>14</v>
      </c>
      <c r="M196" s="29" t="s">
        <v>15</v>
      </c>
    </row>
    <row r="197" spans="1:13" x14ac:dyDescent="0.25">
      <c r="C197" s="57"/>
      <c r="D197" s="58"/>
      <c r="E197" s="35"/>
      <c r="F197" s="35"/>
      <c r="G197" s="34"/>
      <c r="H197" s="34"/>
      <c r="I197" s="35"/>
      <c r="J197" s="34"/>
      <c r="K197" s="35"/>
      <c r="L197" s="34"/>
      <c r="M197" s="59"/>
    </row>
    <row r="198" spans="1:13" x14ac:dyDescent="0.25">
      <c r="C198" s="38"/>
      <c r="D198" s="39"/>
      <c r="E198" s="40"/>
      <c r="F198" s="41"/>
      <c r="G198" s="42"/>
      <c r="H198" s="42"/>
      <c r="I198" s="41"/>
      <c r="J198" s="42"/>
      <c r="K198" s="37"/>
      <c r="L198" s="42"/>
      <c r="M198" s="55"/>
    </row>
    <row r="199" spans="1:13" ht="21" x14ac:dyDescent="0.25">
      <c r="A199" s="12" t="s">
        <v>258</v>
      </c>
      <c r="B199" s="12"/>
      <c r="C199" s="13"/>
      <c r="D199" s="14"/>
      <c r="E199" s="15"/>
      <c r="F199" s="16"/>
      <c r="G199" s="17"/>
      <c r="H199" s="17"/>
      <c r="I199" s="18" t="s">
        <v>2</v>
      </c>
      <c r="J199" s="17">
        <f>J200+J209+J234+J238+J230</f>
        <v>24</v>
      </c>
      <c r="K199" s="19"/>
      <c r="L199" s="20" t="s">
        <v>3</v>
      </c>
      <c r="M199" s="21">
        <f>M200+M209+M234+M238+M230</f>
        <v>1344018.1099999999</v>
      </c>
    </row>
    <row r="200" spans="1:13" ht="21" x14ac:dyDescent="0.25">
      <c r="B200" s="44" t="s">
        <v>258</v>
      </c>
      <c r="C200" s="45"/>
      <c r="D200" s="46"/>
      <c r="E200" s="47"/>
      <c r="F200" s="48"/>
      <c r="G200" s="49"/>
      <c r="H200" s="49"/>
      <c r="I200" s="50" t="s">
        <v>2</v>
      </c>
      <c r="J200" s="49">
        <f>COUNT(M202:M208)</f>
        <v>6</v>
      </c>
      <c r="K200" s="51"/>
      <c r="L200" s="52" t="s">
        <v>3</v>
      </c>
      <c r="M200" s="53">
        <f>SUM(M202:M208)</f>
        <v>596573</v>
      </c>
    </row>
    <row r="201" spans="1:13" ht="37.5" x14ac:dyDescent="0.25">
      <c r="A201" s="23"/>
      <c r="B201" s="23"/>
      <c r="C201" s="24" t="s">
        <v>5</v>
      </c>
      <c r="D201" s="25" t="s">
        <v>6</v>
      </c>
      <c r="E201" s="26" t="s">
        <v>7</v>
      </c>
      <c r="F201" s="27" t="s">
        <v>8</v>
      </c>
      <c r="G201" s="28" t="s">
        <v>9</v>
      </c>
      <c r="H201" s="28" t="s">
        <v>10</v>
      </c>
      <c r="I201" s="27" t="s">
        <v>11</v>
      </c>
      <c r="J201" s="27" t="s">
        <v>12</v>
      </c>
      <c r="K201" s="27" t="s">
        <v>13</v>
      </c>
      <c r="L201" s="28" t="s">
        <v>14</v>
      </c>
      <c r="M201" s="29" t="s">
        <v>15</v>
      </c>
    </row>
    <row r="202" spans="1:13" ht="45" x14ac:dyDescent="0.25">
      <c r="C202" s="30">
        <v>42935</v>
      </c>
      <c r="D202" s="31">
        <v>18014</v>
      </c>
      <c r="E202" s="32" t="s">
        <v>259</v>
      </c>
      <c r="F202" s="32" t="s">
        <v>260</v>
      </c>
      <c r="G202" s="33" t="s">
        <v>261</v>
      </c>
      <c r="H202" s="33" t="s">
        <v>262</v>
      </c>
      <c r="I202" s="32" t="s">
        <v>263</v>
      </c>
      <c r="J202" s="33" t="s">
        <v>38</v>
      </c>
      <c r="K202" s="32" t="s">
        <v>22</v>
      </c>
      <c r="L202" s="33" t="s">
        <v>44</v>
      </c>
      <c r="M202" s="36">
        <v>121875</v>
      </c>
    </row>
    <row r="203" spans="1:13" ht="30" x14ac:dyDescent="0.25">
      <c r="C203" s="30">
        <v>43004</v>
      </c>
      <c r="D203" s="31">
        <v>18041</v>
      </c>
      <c r="E203" s="32" t="s">
        <v>265</v>
      </c>
      <c r="F203" s="32" t="s">
        <v>35</v>
      </c>
      <c r="G203" s="33" t="s">
        <v>266</v>
      </c>
      <c r="H203" s="34" t="s">
        <v>262</v>
      </c>
      <c r="I203" s="32" t="s">
        <v>37</v>
      </c>
      <c r="J203" s="33" t="s">
        <v>38</v>
      </c>
      <c r="K203" s="35" t="s">
        <v>22</v>
      </c>
      <c r="L203" s="34" t="s">
        <v>39</v>
      </c>
      <c r="M203" s="36">
        <v>149975</v>
      </c>
    </row>
    <row r="204" spans="1:13" x14ac:dyDescent="0.25">
      <c r="C204" s="30">
        <v>43009</v>
      </c>
      <c r="D204" s="31">
        <v>18056</v>
      </c>
      <c r="E204" s="32" t="s">
        <v>267</v>
      </c>
      <c r="F204" s="32" t="s">
        <v>268</v>
      </c>
      <c r="G204" s="33" t="s">
        <v>266</v>
      </c>
      <c r="H204" s="34" t="s">
        <v>262</v>
      </c>
      <c r="I204" s="32" t="s">
        <v>269</v>
      </c>
      <c r="J204" s="33" t="s">
        <v>132</v>
      </c>
      <c r="K204" s="35" t="s">
        <v>22</v>
      </c>
      <c r="L204" s="34" t="s">
        <v>51</v>
      </c>
      <c r="M204" s="36">
        <v>14870</v>
      </c>
    </row>
    <row r="205" spans="1:13" ht="30" x14ac:dyDescent="0.25">
      <c r="C205" s="30">
        <v>43132</v>
      </c>
      <c r="D205" s="31">
        <v>18114</v>
      </c>
      <c r="E205" s="32" t="s">
        <v>264</v>
      </c>
      <c r="F205" s="32" t="s">
        <v>270</v>
      </c>
      <c r="G205" s="33" t="s">
        <v>271</v>
      </c>
      <c r="H205" s="34" t="s">
        <v>262</v>
      </c>
      <c r="I205" s="32" t="s">
        <v>272</v>
      </c>
      <c r="J205" s="33" t="s">
        <v>43</v>
      </c>
      <c r="K205" s="35" t="s">
        <v>22</v>
      </c>
      <c r="L205" s="34" t="s">
        <v>44</v>
      </c>
      <c r="M205" s="36">
        <v>2500</v>
      </c>
    </row>
    <row r="206" spans="1:13" ht="45" x14ac:dyDescent="0.25">
      <c r="C206" s="57">
        <v>43164</v>
      </c>
      <c r="D206" s="58">
        <v>18131</v>
      </c>
      <c r="E206" s="35" t="s">
        <v>259</v>
      </c>
      <c r="F206" s="35" t="s">
        <v>273</v>
      </c>
      <c r="G206" s="34" t="s">
        <v>261</v>
      </c>
      <c r="H206" s="34" t="s">
        <v>262</v>
      </c>
      <c r="I206" s="35" t="s">
        <v>263</v>
      </c>
      <c r="J206" s="34" t="s">
        <v>38</v>
      </c>
      <c r="K206" s="35" t="s">
        <v>22</v>
      </c>
      <c r="L206" s="34" t="s">
        <v>44</v>
      </c>
      <c r="M206" s="59">
        <v>300000</v>
      </c>
    </row>
    <row r="207" spans="1:13" ht="30" x14ac:dyDescent="0.25">
      <c r="C207" s="30">
        <v>43167</v>
      </c>
      <c r="D207" s="31">
        <v>18134</v>
      </c>
      <c r="E207" s="32" t="s">
        <v>274</v>
      </c>
      <c r="F207" s="32" t="s">
        <v>275</v>
      </c>
      <c r="G207" s="33" t="s">
        <v>276</v>
      </c>
      <c r="H207" s="34" t="s">
        <v>262</v>
      </c>
      <c r="I207" s="32" t="s">
        <v>277</v>
      </c>
      <c r="J207" s="33" t="s">
        <v>21</v>
      </c>
      <c r="K207" s="35" t="s">
        <v>22</v>
      </c>
      <c r="L207" s="34" t="s">
        <v>39</v>
      </c>
      <c r="M207" s="36">
        <v>7353</v>
      </c>
    </row>
    <row r="208" spans="1:13" x14ac:dyDescent="0.25">
      <c r="C208" s="65"/>
      <c r="D208" s="66"/>
      <c r="E208" s="67"/>
      <c r="F208" s="41"/>
      <c r="G208" s="68"/>
      <c r="H208" s="68"/>
      <c r="I208" s="41"/>
      <c r="J208" s="68"/>
      <c r="K208" s="37"/>
      <c r="L208" s="68"/>
      <c r="M208" s="55"/>
    </row>
    <row r="209" spans="1:13" ht="21" x14ac:dyDescent="0.25">
      <c r="A209" s="56"/>
      <c r="B209" s="44" t="s">
        <v>278</v>
      </c>
      <c r="C209" s="45"/>
      <c r="D209" s="46"/>
      <c r="E209" s="47"/>
      <c r="F209" s="48"/>
      <c r="G209" s="49"/>
      <c r="H209" s="49"/>
      <c r="I209" s="50" t="s">
        <v>2</v>
      </c>
      <c r="J209" s="49">
        <f>COUNT(M211:M229)</f>
        <v>18</v>
      </c>
      <c r="K209" s="51"/>
      <c r="L209" s="52" t="s">
        <v>3</v>
      </c>
      <c r="M209" s="53">
        <f>SUM(M211:M229)</f>
        <v>747445.11</v>
      </c>
    </row>
    <row r="210" spans="1:13" ht="37.5" x14ac:dyDescent="0.25">
      <c r="A210" s="23"/>
      <c r="B210" s="23"/>
      <c r="C210" s="24" t="s">
        <v>5</v>
      </c>
      <c r="D210" s="25" t="s">
        <v>6</v>
      </c>
      <c r="E210" s="26" t="s">
        <v>7</v>
      </c>
      <c r="F210" s="27" t="s">
        <v>8</v>
      </c>
      <c r="G210" s="28" t="s">
        <v>9</v>
      </c>
      <c r="H210" s="28" t="s">
        <v>10</v>
      </c>
      <c r="I210" s="27" t="s">
        <v>11</v>
      </c>
      <c r="J210" s="27" t="s">
        <v>12</v>
      </c>
      <c r="K210" s="27" t="s">
        <v>13</v>
      </c>
      <c r="L210" s="28" t="s">
        <v>14</v>
      </c>
      <c r="M210" s="29" t="s">
        <v>15</v>
      </c>
    </row>
    <row r="211" spans="1:13" x14ac:dyDescent="0.25">
      <c r="C211" s="30">
        <v>43007</v>
      </c>
      <c r="D211" s="31" t="s">
        <v>279</v>
      </c>
      <c r="E211" s="32" t="s">
        <v>280</v>
      </c>
      <c r="F211" s="32" t="s">
        <v>27</v>
      </c>
      <c r="G211" s="33" t="s">
        <v>281</v>
      </c>
      <c r="H211" s="61" t="s">
        <v>262</v>
      </c>
      <c r="I211" s="32" t="s">
        <v>27</v>
      </c>
      <c r="J211" s="33" t="s">
        <v>30</v>
      </c>
      <c r="K211" s="35" t="s">
        <v>22</v>
      </c>
      <c r="L211" s="34" t="s">
        <v>23</v>
      </c>
      <c r="M211" s="36">
        <v>20567.980000000003</v>
      </c>
    </row>
    <row r="212" spans="1:13" ht="30" x14ac:dyDescent="0.25">
      <c r="C212" s="30">
        <v>43009</v>
      </c>
      <c r="D212" s="31">
        <v>18055</v>
      </c>
      <c r="E212" s="32" t="s">
        <v>280</v>
      </c>
      <c r="F212" s="32" t="s">
        <v>283</v>
      </c>
      <c r="G212" s="33" t="s">
        <v>281</v>
      </c>
      <c r="H212" s="34" t="s">
        <v>262</v>
      </c>
      <c r="I212" s="32" t="s">
        <v>53</v>
      </c>
      <c r="J212" s="33" t="s">
        <v>38</v>
      </c>
      <c r="K212" s="35" t="s">
        <v>22</v>
      </c>
      <c r="L212" s="34" t="s">
        <v>44</v>
      </c>
      <c r="M212" s="36">
        <v>98691</v>
      </c>
    </row>
    <row r="213" spans="1:13" ht="60" x14ac:dyDescent="0.25">
      <c r="C213" s="30">
        <v>43066</v>
      </c>
      <c r="D213" s="31">
        <v>18080</v>
      </c>
      <c r="E213" s="32" t="s">
        <v>280</v>
      </c>
      <c r="F213" s="32" t="s">
        <v>285</v>
      </c>
      <c r="G213" s="33" t="s">
        <v>281</v>
      </c>
      <c r="H213" s="34" t="s">
        <v>262</v>
      </c>
      <c r="I213" s="32" t="s">
        <v>286</v>
      </c>
      <c r="J213" s="33" t="s">
        <v>38</v>
      </c>
      <c r="K213" s="35" t="s">
        <v>287</v>
      </c>
      <c r="L213" s="34" t="s">
        <v>23</v>
      </c>
      <c r="M213" s="36">
        <v>172984</v>
      </c>
    </row>
    <row r="214" spans="1:13" ht="30" x14ac:dyDescent="0.25">
      <c r="C214" s="30">
        <v>43087</v>
      </c>
      <c r="D214" s="31">
        <v>18089</v>
      </c>
      <c r="E214" s="32" t="s">
        <v>280</v>
      </c>
      <c r="F214" s="32" t="s">
        <v>288</v>
      </c>
      <c r="G214" s="33" t="s">
        <v>281</v>
      </c>
      <c r="H214" s="34" t="s">
        <v>262</v>
      </c>
      <c r="I214" s="32" t="s">
        <v>286</v>
      </c>
      <c r="J214" s="33" t="s">
        <v>38</v>
      </c>
      <c r="K214" s="35" t="s">
        <v>287</v>
      </c>
      <c r="L214" s="34" t="s">
        <v>23</v>
      </c>
      <c r="M214" s="36">
        <v>54085</v>
      </c>
    </row>
    <row r="215" spans="1:13" x14ac:dyDescent="0.25">
      <c r="C215" s="30">
        <v>43089</v>
      </c>
      <c r="D215" s="31" t="s">
        <v>279</v>
      </c>
      <c r="E215" s="32" t="s">
        <v>280</v>
      </c>
      <c r="F215" s="32" t="s">
        <v>46</v>
      </c>
      <c r="G215" s="33" t="s">
        <v>281</v>
      </c>
      <c r="H215" s="34" t="s">
        <v>262</v>
      </c>
      <c r="I215" s="32" t="s">
        <v>46</v>
      </c>
      <c r="J215" s="33" t="s">
        <v>30</v>
      </c>
      <c r="K215" s="35" t="s">
        <v>22</v>
      </c>
      <c r="L215" s="34" t="s">
        <v>23</v>
      </c>
      <c r="M215" s="36">
        <v>36423.990000000005</v>
      </c>
    </row>
    <row r="216" spans="1:13" ht="30" x14ac:dyDescent="0.25">
      <c r="C216" s="30">
        <v>43087</v>
      </c>
      <c r="D216" s="31">
        <v>18089</v>
      </c>
      <c r="E216" s="32" t="s">
        <v>282</v>
      </c>
      <c r="F216" s="32" t="s">
        <v>288</v>
      </c>
      <c r="G216" s="33" t="s">
        <v>281</v>
      </c>
      <c r="H216" s="34" t="s">
        <v>262</v>
      </c>
      <c r="I216" s="32" t="s">
        <v>286</v>
      </c>
      <c r="J216" s="33" t="s">
        <v>38</v>
      </c>
      <c r="K216" s="35" t="s">
        <v>287</v>
      </c>
      <c r="L216" s="34" t="s">
        <v>23</v>
      </c>
      <c r="M216" s="36">
        <v>54085</v>
      </c>
    </row>
    <row r="217" spans="1:13" ht="45" x14ac:dyDescent="0.25">
      <c r="C217" s="57">
        <v>43118</v>
      </c>
      <c r="D217" s="58">
        <v>18096</v>
      </c>
      <c r="E217" s="35" t="s">
        <v>280</v>
      </c>
      <c r="F217" s="35" t="s">
        <v>289</v>
      </c>
      <c r="G217" s="34" t="s">
        <v>281</v>
      </c>
      <c r="H217" s="34" t="s">
        <v>262</v>
      </c>
      <c r="I217" s="35" t="s">
        <v>286</v>
      </c>
      <c r="J217" s="34" t="s">
        <v>38</v>
      </c>
      <c r="K217" s="35" t="s">
        <v>287</v>
      </c>
      <c r="L217" s="34" t="s">
        <v>23</v>
      </c>
      <c r="M217" s="59">
        <v>53023</v>
      </c>
    </row>
    <row r="218" spans="1:13" ht="45" x14ac:dyDescent="0.25">
      <c r="C218" s="57">
        <v>43118</v>
      </c>
      <c r="D218" s="58">
        <v>18096</v>
      </c>
      <c r="E218" s="35" t="s">
        <v>282</v>
      </c>
      <c r="F218" s="35" t="s">
        <v>289</v>
      </c>
      <c r="G218" s="34" t="s">
        <v>281</v>
      </c>
      <c r="H218" s="34" t="s">
        <v>262</v>
      </c>
      <c r="I218" s="35" t="s">
        <v>286</v>
      </c>
      <c r="J218" s="34" t="s">
        <v>38</v>
      </c>
      <c r="K218" s="35" t="s">
        <v>287</v>
      </c>
      <c r="L218" s="34" t="s">
        <v>23</v>
      </c>
      <c r="M218" s="59">
        <v>53022</v>
      </c>
    </row>
    <row r="219" spans="1:13" ht="45" x14ac:dyDescent="0.25">
      <c r="C219" s="30">
        <v>43144</v>
      </c>
      <c r="D219" s="31">
        <v>18124</v>
      </c>
      <c r="E219" s="32" t="s">
        <v>280</v>
      </c>
      <c r="F219" s="32" t="s">
        <v>290</v>
      </c>
      <c r="G219" s="33" t="s">
        <v>281</v>
      </c>
      <c r="H219" s="34" t="s">
        <v>262</v>
      </c>
      <c r="I219" s="32" t="s">
        <v>291</v>
      </c>
      <c r="J219" s="33" t="s">
        <v>137</v>
      </c>
      <c r="K219" s="35" t="s">
        <v>22</v>
      </c>
      <c r="L219" s="34" t="s">
        <v>23</v>
      </c>
      <c r="M219" s="36">
        <v>3827</v>
      </c>
    </row>
    <row r="220" spans="1:13" ht="45" x14ac:dyDescent="0.25">
      <c r="C220" s="30">
        <v>43144</v>
      </c>
      <c r="D220" s="31">
        <v>18124</v>
      </c>
      <c r="E220" s="32" t="s">
        <v>284</v>
      </c>
      <c r="F220" s="32" t="s">
        <v>290</v>
      </c>
      <c r="G220" s="33" t="s">
        <v>281</v>
      </c>
      <c r="H220" s="34" t="s">
        <v>262</v>
      </c>
      <c r="I220" s="32" t="s">
        <v>291</v>
      </c>
      <c r="J220" s="33" t="s">
        <v>137</v>
      </c>
      <c r="K220" s="35" t="s">
        <v>22</v>
      </c>
      <c r="L220" s="34" t="s">
        <v>23</v>
      </c>
      <c r="M220" s="36">
        <v>3827</v>
      </c>
    </row>
    <row r="221" spans="1:13" ht="45" x14ac:dyDescent="0.25">
      <c r="C221" s="57">
        <v>43185</v>
      </c>
      <c r="D221" s="58">
        <v>18096</v>
      </c>
      <c r="E221" s="35" t="s">
        <v>280</v>
      </c>
      <c r="F221" s="35" t="s">
        <v>289</v>
      </c>
      <c r="G221" s="34" t="s">
        <v>281</v>
      </c>
      <c r="H221" s="34" t="s">
        <v>262</v>
      </c>
      <c r="I221" s="35" t="s">
        <v>286</v>
      </c>
      <c r="J221" s="34" t="s">
        <v>38</v>
      </c>
      <c r="K221" s="35" t="s">
        <v>287</v>
      </c>
      <c r="L221" s="34" t="s">
        <v>23</v>
      </c>
      <c r="M221" s="59">
        <v>27809</v>
      </c>
    </row>
    <row r="222" spans="1:13" ht="30" x14ac:dyDescent="0.25">
      <c r="C222" s="30">
        <v>43165</v>
      </c>
      <c r="D222" s="31">
        <v>18132</v>
      </c>
      <c r="E222" s="32" t="s">
        <v>280</v>
      </c>
      <c r="F222" s="32" t="s">
        <v>292</v>
      </c>
      <c r="G222" s="33" t="s">
        <v>281</v>
      </c>
      <c r="H222" s="34" t="s">
        <v>262</v>
      </c>
      <c r="I222" s="32" t="s">
        <v>286</v>
      </c>
      <c r="J222" s="33" t="s">
        <v>38</v>
      </c>
      <c r="K222" s="35" t="s">
        <v>287</v>
      </c>
      <c r="L222" s="34" t="s">
        <v>23</v>
      </c>
      <c r="M222" s="36">
        <v>20288</v>
      </c>
    </row>
    <row r="223" spans="1:13" x14ac:dyDescent="0.25">
      <c r="C223" s="30">
        <v>43189</v>
      </c>
      <c r="D223" s="31" t="s">
        <v>279</v>
      </c>
      <c r="E223" s="32" t="s">
        <v>280</v>
      </c>
      <c r="F223" s="32" t="s">
        <v>56</v>
      </c>
      <c r="G223" s="33" t="s">
        <v>281</v>
      </c>
      <c r="H223" s="34" t="s">
        <v>262</v>
      </c>
      <c r="I223" s="32" t="s">
        <v>56</v>
      </c>
      <c r="J223" s="33" t="s">
        <v>30</v>
      </c>
      <c r="K223" s="35" t="s">
        <v>22</v>
      </c>
      <c r="L223" s="34" t="s">
        <v>23</v>
      </c>
      <c r="M223" s="36">
        <v>27610.660000000003</v>
      </c>
    </row>
    <row r="224" spans="1:13" ht="45" x14ac:dyDescent="0.25">
      <c r="C224" s="57">
        <v>43185</v>
      </c>
      <c r="D224" s="58">
        <v>18096</v>
      </c>
      <c r="E224" s="35" t="s">
        <v>282</v>
      </c>
      <c r="F224" s="35" t="s">
        <v>289</v>
      </c>
      <c r="G224" s="34" t="s">
        <v>281</v>
      </c>
      <c r="H224" s="34" t="s">
        <v>262</v>
      </c>
      <c r="I224" s="35" t="s">
        <v>286</v>
      </c>
      <c r="J224" s="34" t="s">
        <v>38</v>
      </c>
      <c r="K224" s="35" t="s">
        <v>287</v>
      </c>
      <c r="L224" s="34" t="s">
        <v>23</v>
      </c>
      <c r="M224" s="59">
        <v>27809</v>
      </c>
    </row>
    <row r="225" spans="1:13" ht="30" x14ac:dyDescent="0.25">
      <c r="C225" s="30">
        <v>43165</v>
      </c>
      <c r="D225" s="31">
        <v>18132</v>
      </c>
      <c r="E225" s="32" t="s">
        <v>282</v>
      </c>
      <c r="F225" s="32" t="s">
        <v>292</v>
      </c>
      <c r="G225" s="33" t="s">
        <v>281</v>
      </c>
      <c r="H225" s="34" t="s">
        <v>262</v>
      </c>
      <c r="I225" s="32" t="s">
        <v>286</v>
      </c>
      <c r="J225" s="33" t="s">
        <v>38</v>
      </c>
      <c r="K225" s="35" t="s">
        <v>287</v>
      </c>
      <c r="L225" s="34" t="s">
        <v>23</v>
      </c>
      <c r="M225" s="36">
        <v>20287</v>
      </c>
    </row>
    <row r="226" spans="1:13" ht="45" x14ac:dyDescent="0.25">
      <c r="C226" s="30">
        <v>43266</v>
      </c>
      <c r="D226" s="31">
        <v>18096</v>
      </c>
      <c r="E226" s="32" t="s">
        <v>280</v>
      </c>
      <c r="F226" s="32" t="s">
        <v>289</v>
      </c>
      <c r="G226" s="33" t="s">
        <v>281</v>
      </c>
      <c r="H226" s="34" t="s">
        <v>262</v>
      </c>
      <c r="I226" s="32" t="s">
        <v>286</v>
      </c>
      <c r="J226" s="33" t="s">
        <v>38</v>
      </c>
      <c r="K226" s="35" t="s">
        <v>287</v>
      </c>
      <c r="L226" s="34" t="s">
        <v>23</v>
      </c>
      <c r="M226" s="36">
        <v>27130</v>
      </c>
    </row>
    <row r="227" spans="1:13" x14ac:dyDescent="0.25">
      <c r="C227" s="30">
        <v>43281</v>
      </c>
      <c r="D227" s="31" t="s">
        <v>279</v>
      </c>
      <c r="E227" s="32" t="s">
        <v>280</v>
      </c>
      <c r="F227" s="32" t="s">
        <v>67</v>
      </c>
      <c r="G227" s="33" t="s">
        <v>281</v>
      </c>
      <c r="H227" s="34" t="s">
        <v>262</v>
      </c>
      <c r="I227" s="32" t="s">
        <v>67</v>
      </c>
      <c r="J227" s="33" t="s">
        <v>30</v>
      </c>
      <c r="K227" s="35" t="s">
        <v>22</v>
      </c>
      <c r="L227" s="34" t="s">
        <v>23</v>
      </c>
      <c r="M227" s="36">
        <v>18846.48</v>
      </c>
    </row>
    <row r="228" spans="1:13" ht="45" x14ac:dyDescent="0.25">
      <c r="C228" s="30">
        <v>43266</v>
      </c>
      <c r="D228" s="31">
        <v>18096</v>
      </c>
      <c r="E228" s="32" t="s">
        <v>282</v>
      </c>
      <c r="F228" s="32" t="s">
        <v>289</v>
      </c>
      <c r="G228" s="33" t="s">
        <v>281</v>
      </c>
      <c r="H228" s="34" t="s">
        <v>262</v>
      </c>
      <c r="I228" s="32" t="s">
        <v>286</v>
      </c>
      <c r="J228" s="33" t="s">
        <v>38</v>
      </c>
      <c r="K228" s="35" t="s">
        <v>287</v>
      </c>
      <c r="L228" s="34" t="s">
        <v>23</v>
      </c>
      <c r="M228" s="36">
        <v>27129</v>
      </c>
    </row>
    <row r="229" spans="1:13" x14ac:dyDescent="0.25">
      <c r="C229" s="38"/>
      <c r="D229" s="39"/>
      <c r="E229" s="41"/>
      <c r="F229" s="41"/>
      <c r="G229" s="42"/>
      <c r="H229" s="42"/>
      <c r="I229" s="41"/>
      <c r="J229" s="42"/>
      <c r="K229" s="37"/>
      <c r="L229" s="42"/>
      <c r="M229" s="55"/>
    </row>
    <row r="230" spans="1:13" ht="21" x14ac:dyDescent="0.25">
      <c r="A230" s="56"/>
      <c r="B230" s="44" t="s">
        <v>293</v>
      </c>
      <c r="C230" s="45"/>
      <c r="D230" s="46"/>
      <c r="E230" s="47"/>
      <c r="F230" s="48"/>
      <c r="G230" s="49"/>
      <c r="H230" s="49"/>
      <c r="I230" s="50" t="s">
        <v>2</v>
      </c>
      <c r="J230" s="49">
        <f>COUNT(M232:M233)</f>
        <v>0</v>
      </c>
      <c r="K230" s="51"/>
      <c r="L230" s="52" t="s">
        <v>3</v>
      </c>
      <c r="M230" s="53">
        <f>SUM(M232:M233)</f>
        <v>0</v>
      </c>
    </row>
    <row r="231" spans="1:13" ht="37.5" x14ac:dyDescent="0.25">
      <c r="A231" s="23"/>
      <c r="B231" s="23"/>
      <c r="C231" s="24" t="s">
        <v>5</v>
      </c>
      <c r="D231" s="25" t="s">
        <v>6</v>
      </c>
      <c r="E231" s="26" t="s">
        <v>7</v>
      </c>
      <c r="F231" s="27" t="s">
        <v>8</v>
      </c>
      <c r="G231" s="28" t="s">
        <v>9</v>
      </c>
      <c r="H231" s="28" t="s">
        <v>10</v>
      </c>
      <c r="I231" s="27" t="s">
        <v>11</v>
      </c>
      <c r="J231" s="27" t="s">
        <v>12</v>
      </c>
      <c r="K231" s="27" t="s">
        <v>13</v>
      </c>
      <c r="L231" s="28" t="s">
        <v>14</v>
      </c>
      <c r="M231" s="29" t="s">
        <v>15</v>
      </c>
    </row>
    <row r="232" spans="1:13" x14ac:dyDescent="0.25">
      <c r="C232" s="30"/>
      <c r="D232" s="31"/>
      <c r="E232" s="32"/>
      <c r="F232" s="32"/>
      <c r="G232" s="33"/>
      <c r="H232" s="33"/>
      <c r="I232" s="32"/>
      <c r="J232" s="33"/>
      <c r="K232" s="32"/>
      <c r="L232" s="33"/>
      <c r="M232" s="36"/>
    </row>
    <row r="233" spans="1:13" x14ac:dyDescent="0.25">
      <c r="C233" s="38"/>
      <c r="D233" s="39"/>
      <c r="E233" s="40"/>
      <c r="F233" s="41"/>
      <c r="G233" s="42"/>
      <c r="H233" s="42"/>
      <c r="I233" s="41"/>
      <c r="J233" s="42"/>
      <c r="K233" s="37"/>
      <c r="L233" s="42"/>
      <c r="M233" s="43"/>
    </row>
    <row r="234" spans="1:13" ht="21" x14ac:dyDescent="0.25">
      <c r="A234" s="56"/>
      <c r="B234" s="44" t="s">
        <v>294</v>
      </c>
      <c r="C234" s="45"/>
      <c r="D234" s="46"/>
      <c r="E234" s="47"/>
      <c r="F234" s="48"/>
      <c r="G234" s="49"/>
      <c r="H234" s="49"/>
      <c r="I234" s="50" t="s">
        <v>2</v>
      </c>
      <c r="J234" s="49">
        <f>COUNT(M236:M237)</f>
        <v>0</v>
      </c>
      <c r="K234" s="51"/>
      <c r="L234" s="52" t="s">
        <v>3</v>
      </c>
      <c r="M234" s="53">
        <f>SUM(M236:M237)</f>
        <v>0</v>
      </c>
    </row>
    <row r="235" spans="1:13" ht="37.5" x14ac:dyDescent="0.25">
      <c r="A235" s="23"/>
      <c r="B235" s="23"/>
      <c r="C235" s="24" t="s">
        <v>5</v>
      </c>
      <c r="D235" s="25" t="s">
        <v>6</v>
      </c>
      <c r="E235" s="26" t="s">
        <v>7</v>
      </c>
      <c r="F235" s="27" t="s">
        <v>8</v>
      </c>
      <c r="G235" s="28" t="s">
        <v>9</v>
      </c>
      <c r="H235" s="28" t="s">
        <v>10</v>
      </c>
      <c r="I235" s="27" t="s">
        <v>11</v>
      </c>
      <c r="J235" s="27" t="s">
        <v>12</v>
      </c>
      <c r="K235" s="27" t="s">
        <v>13</v>
      </c>
      <c r="L235" s="28" t="s">
        <v>14</v>
      </c>
      <c r="M235" s="29" t="s">
        <v>15</v>
      </c>
    </row>
    <row r="236" spans="1:13" x14ac:dyDescent="0.25">
      <c r="C236" s="57"/>
      <c r="D236" s="58"/>
      <c r="E236" s="35"/>
      <c r="F236" s="35"/>
      <c r="G236" s="34"/>
      <c r="H236" s="34"/>
      <c r="I236" s="35"/>
      <c r="J236" s="34"/>
      <c r="K236" s="35"/>
      <c r="L236" s="34"/>
      <c r="M236" s="59"/>
    </row>
    <row r="237" spans="1:13" x14ac:dyDescent="0.25">
      <c r="C237" s="38"/>
      <c r="D237" s="39"/>
      <c r="E237" s="40"/>
      <c r="F237" s="41"/>
      <c r="G237" s="42"/>
      <c r="H237" s="42"/>
      <c r="I237" s="41"/>
      <c r="J237" s="42"/>
      <c r="K237" s="37"/>
      <c r="L237" s="42"/>
      <c r="M237" s="43"/>
    </row>
    <row r="238" spans="1:13" ht="21" x14ac:dyDescent="0.25">
      <c r="A238" s="56"/>
      <c r="B238" s="44" t="s">
        <v>295</v>
      </c>
      <c r="C238" s="45"/>
      <c r="D238" s="46"/>
      <c r="E238" s="47"/>
      <c r="F238" s="48"/>
      <c r="G238" s="49"/>
      <c r="H238" s="49"/>
      <c r="I238" s="50" t="s">
        <v>2</v>
      </c>
      <c r="J238" s="49">
        <f>COUNT(M240:M241)</f>
        <v>0</v>
      </c>
      <c r="K238" s="51"/>
      <c r="L238" s="52" t="s">
        <v>3</v>
      </c>
      <c r="M238" s="53">
        <f>SUM(M240:M241)</f>
        <v>0</v>
      </c>
    </row>
    <row r="239" spans="1:13" ht="37.5" x14ac:dyDescent="0.25">
      <c r="A239" s="23"/>
      <c r="B239" s="23"/>
      <c r="C239" s="24" t="s">
        <v>5</v>
      </c>
      <c r="D239" s="25" t="s">
        <v>6</v>
      </c>
      <c r="E239" s="26" t="s">
        <v>7</v>
      </c>
      <c r="F239" s="27" t="s">
        <v>8</v>
      </c>
      <c r="G239" s="28" t="s">
        <v>9</v>
      </c>
      <c r="H239" s="28" t="s">
        <v>10</v>
      </c>
      <c r="I239" s="27" t="s">
        <v>11</v>
      </c>
      <c r="J239" s="27" t="s">
        <v>12</v>
      </c>
      <c r="K239" s="27" t="s">
        <v>13</v>
      </c>
      <c r="L239" s="28" t="s">
        <v>14</v>
      </c>
      <c r="M239" s="29" t="s">
        <v>15</v>
      </c>
    </row>
    <row r="240" spans="1:13" x14ac:dyDescent="0.25">
      <c r="C240" s="57"/>
      <c r="D240" s="58"/>
      <c r="E240" s="35"/>
      <c r="F240" s="35"/>
      <c r="G240" s="34"/>
      <c r="H240" s="34"/>
      <c r="I240" s="35"/>
      <c r="J240" s="34"/>
      <c r="K240" s="35"/>
      <c r="L240" s="34"/>
      <c r="M240" s="59"/>
    </row>
    <row r="241" spans="1:13" x14ac:dyDescent="0.25">
      <c r="C241" s="38"/>
      <c r="D241" s="39"/>
      <c r="E241" s="40"/>
      <c r="F241" s="41"/>
      <c r="G241" s="42"/>
      <c r="H241" s="42"/>
      <c r="I241" s="41"/>
      <c r="J241" s="42"/>
      <c r="K241" s="37"/>
      <c r="L241" s="42"/>
      <c r="M241" s="43"/>
    </row>
    <row r="242" spans="1:13" ht="21" x14ac:dyDescent="0.25">
      <c r="A242" s="12" t="s">
        <v>296</v>
      </c>
      <c r="B242" s="12"/>
      <c r="C242" s="13"/>
      <c r="D242" s="14"/>
      <c r="E242" s="15"/>
      <c r="F242" s="16"/>
      <c r="G242" s="17"/>
      <c r="H242" s="17"/>
      <c r="I242" s="18" t="s">
        <v>2</v>
      </c>
      <c r="J242" s="17">
        <f>J243+J317+J324+J342</f>
        <v>102</v>
      </c>
      <c r="K242" s="19"/>
      <c r="L242" s="20" t="s">
        <v>3</v>
      </c>
      <c r="M242" s="21">
        <f>M243+M317+M324+M342</f>
        <v>10578036.76</v>
      </c>
    </row>
    <row r="243" spans="1:13" ht="21" x14ac:dyDescent="0.25">
      <c r="B243" s="44" t="s">
        <v>296</v>
      </c>
      <c r="C243" s="45"/>
      <c r="D243" s="46"/>
      <c r="E243" s="47"/>
      <c r="F243" s="48"/>
      <c r="G243" s="49"/>
      <c r="H243" s="49"/>
      <c r="I243" s="50" t="s">
        <v>2</v>
      </c>
      <c r="J243" s="49">
        <f>COUNT(M245:M316)</f>
        <v>71</v>
      </c>
      <c r="K243" s="51"/>
      <c r="L243" s="52" t="s">
        <v>3</v>
      </c>
      <c r="M243" s="53">
        <f>SUM(M245:M316)</f>
        <v>9531501</v>
      </c>
    </row>
    <row r="244" spans="1:13" ht="37.5" x14ac:dyDescent="0.25">
      <c r="A244" s="23"/>
      <c r="B244" s="23"/>
      <c r="C244" s="24" t="s">
        <v>5</v>
      </c>
      <c r="D244" s="25" t="s">
        <v>6</v>
      </c>
      <c r="E244" s="26" t="s">
        <v>7</v>
      </c>
      <c r="F244" s="27" t="s">
        <v>8</v>
      </c>
      <c r="G244" s="28" t="s">
        <v>9</v>
      </c>
      <c r="H244" s="28" t="s">
        <v>10</v>
      </c>
      <c r="I244" s="27" t="s">
        <v>11</v>
      </c>
      <c r="J244" s="27" t="s">
        <v>12</v>
      </c>
      <c r="K244" s="27" t="s">
        <v>13</v>
      </c>
      <c r="L244" s="28" t="s">
        <v>14</v>
      </c>
      <c r="M244" s="29" t="s">
        <v>15</v>
      </c>
    </row>
    <row r="245" spans="1:13" ht="60" x14ac:dyDescent="0.25">
      <c r="C245" s="30">
        <v>42933</v>
      </c>
      <c r="D245" s="31">
        <v>18007</v>
      </c>
      <c r="E245" s="32" t="s">
        <v>297</v>
      </c>
      <c r="F245" s="32" t="s">
        <v>298</v>
      </c>
      <c r="G245" s="33" t="s">
        <v>299</v>
      </c>
      <c r="H245" s="33" t="s">
        <v>300</v>
      </c>
      <c r="I245" s="32" t="s">
        <v>301</v>
      </c>
      <c r="J245" s="33" t="s">
        <v>30</v>
      </c>
      <c r="K245" s="32" t="s">
        <v>22</v>
      </c>
      <c r="L245" s="33" t="s">
        <v>39</v>
      </c>
      <c r="M245" s="36">
        <v>46440</v>
      </c>
    </row>
    <row r="246" spans="1:13" ht="75" x14ac:dyDescent="0.25">
      <c r="C246" s="30">
        <v>42935</v>
      </c>
      <c r="D246" s="31">
        <v>18008</v>
      </c>
      <c r="E246" s="32" t="s">
        <v>297</v>
      </c>
      <c r="F246" s="32" t="s">
        <v>303</v>
      </c>
      <c r="G246" s="33" t="s">
        <v>299</v>
      </c>
      <c r="H246" s="33" t="s">
        <v>300</v>
      </c>
      <c r="I246" s="32" t="s">
        <v>53</v>
      </c>
      <c r="J246" s="33" t="s">
        <v>38</v>
      </c>
      <c r="K246" s="32" t="s">
        <v>22</v>
      </c>
      <c r="L246" s="33" t="s">
        <v>39</v>
      </c>
      <c r="M246" s="36">
        <v>90000</v>
      </c>
    </row>
    <row r="247" spans="1:13" ht="45" x14ac:dyDescent="0.25">
      <c r="C247" s="30">
        <v>42934</v>
      </c>
      <c r="D247" s="31">
        <v>18006</v>
      </c>
      <c r="E247" s="32" t="s">
        <v>306</v>
      </c>
      <c r="F247" s="32" t="s">
        <v>307</v>
      </c>
      <c r="G247" s="33" t="s">
        <v>308</v>
      </c>
      <c r="H247" s="33" t="s">
        <v>300</v>
      </c>
      <c r="I247" s="32" t="s">
        <v>53</v>
      </c>
      <c r="J247" s="33" t="s">
        <v>38</v>
      </c>
      <c r="K247" s="32" t="s">
        <v>22</v>
      </c>
      <c r="L247" s="33" t="s">
        <v>39</v>
      </c>
      <c r="M247" s="36">
        <v>400000</v>
      </c>
    </row>
    <row r="248" spans="1:13" ht="45" x14ac:dyDescent="0.25">
      <c r="C248" s="30">
        <v>42927</v>
      </c>
      <c r="D248" s="31">
        <v>18005</v>
      </c>
      <c r="E248" s="32" t="s">
        <v>310</v>
      </c>
      <c r="F248" s="32" t="s">
        <v>311</v>
      </c>
      <c r="G248" s="33" t="s">
        <v>312</v>
      </c>
      <c r="H248" s="33" t="s">
        <v>300</v>
      </c>
      <c r="I248" s="32" t="s">
        <v>53</v>
      </c>
      <c r="J248" s="33" t="s">
        <v>38</v>
      </c>
      <c r="K248" s="32" t="s">
        <v>22</v>
      </c>
      <c r="L248" s="33" t="s">
        <v>39</v>
      </c>
      <c r="M248" s="36">
        <v>12000</v>
      </c>
    </row>
    <row r="249" spans="1:13" ht="45" x14ac:dyDescent="0.25">
      <c r="C249" s="57">
        <v>42971</v>
      </c>
      <c r="D249" s="58">
        <v>14157</v>
      </c>
      <c r="E249" s="35" t="s">
        <v>313</v>
      </c>
      <c r="F249" s="35" t="s">
        <v>314</v>
      </c>
      <c r="G249" s="34" t="s">
        <v>299</v>
      </c>
      <c r="H249" s="34" t="s">
        <v>300</v>
      </c>
      <c r="I249" s="35" t="s">
        <v>315</v>
      </c>
      <c r="J249" s="34" t="s">
        <v>38</v>
      </c>
      <c r="K249" s="35" t="s">
        <v>22</v>
      </c>
      <c r="L249" s="34" t="s">
        <v>39</v>
      </c>
      <c r="M249" s="59">
        <v>276328</v>
      </c>
    </row>
    <row r="250" spans="1:13" ht="45" x14ac:dyDescent="0.25">
      <c r="C250" s="30">
        <v>42954</v>
      </c>
      <c r="D250" s="31">
        <v>18025</v>
      </c>
      <c r="E250" s="32" t="s">
        <v>317</v>
      </c>
      <c r="F250" s="32" t="s">
        <v>318</v>
      </c>
      <c r="G250" s="33" t="s">
        <v>308</v>
      </c>
      <c r="H250" s="33" t="s">
        <v>300</v>
      </c>
      <c r="I250" s="32" t="s">
        <v>319</v>
      </c>
      <c r="J250" s="33" t="s">
        <v>30</v>
      </c>
      <c r="K250" s="35" t="s">
        <v>22</v>
      </c>
      <c r="L250" s="34" t="s">
        <v>23</v>
      </c>
      <c r="M250" s="36">
        <v>8000</v>
      </c>
    </row>
    <row r="251" spans="1:13" ht="30" x14ac:dyDescent="0.25">
      <c r="C251" s="30">
        <v>42956</v>
      </c>
      <c r="D251" s="31">
        <v>18021</v>
      </c>
      <c r="E251" s="32" t="s">
        <v>320</v>
      </c>
      <c r="F251" s="32" t="s">
        <v>321</v>
      </c>
      <c r="G251" s="33" t="s">
        <v>322</v>
      </c>
      <c r="H251" s="33" t="s">
        <v>300</v>
      </c>
      <c r="I251" s="32" t="s">
        <v>53</v>
      </c>
      <c r="J251" s="34" t="s">
        <v>38</v>
      </c>
      <c r="K251" s="35" t="s">
        <v>22</v>
      </c>
      <c r="L251" s="34" t="s">
        <v>39</v>
      </c>
      <c r="M251" s="36">
        <v>175000</v>
      </c>
    </row>
    <row r="252" spans="1:13" ht="45" x14ac:dyDescent="0.25">
      <c r="C252" s="30">
        <v>42964</v>
      </c>
      <c r="D252" s="31">
        <v>18026</v>
      </c>
      <c r="E252" s="32" t="s">
        <v>323</v>
      </c>
      <c r="F252" s="32" t="s">
        <v>324</v>
      </c>
      <c r="G252" s="33" t="s">
        <v>325</v>
      </c>
      <c r="H252" s="33" t="s">
        <v>300</v>
      </c>
      <c r="I252" s="32" t="s">
        <v>53</v>
      </c>
      <c r="J252" s="33" t="s">
        <v>38</v>
      </c>
      <c r="K252" s="35" t="s">
        <v>22</v>
      </c>
      <c r="L252" s="34" t="s">
        <v>39</v>
      </c>
      <c r="M252" s="36">
        <v>191336</v>
      </c>
    </row>
    <row r="253" spans="1:13" ht="30" x14ac:dyDescent="0.25">
      <c r="C253" s="30">
        <v>42948</v>
      </c>
      <c r="D253" s="31">
        <v>18018</v>
      </c>
      <c r="E253" s="32" t="s">
        <v>327</v>
      </c>
      <c r="F253" s="32" t="s">
        <v>328</v>
      </c>
      <c r="G253" s="33" t="s">
        <v>325</v>
      </c>
      <c r="H253" s="33" t="s">
        <v>300</v>
      </c>
      <c r="I253" s="32" t="s">
        <v>329</v>
      </c>
      <c r="J253" s="34" t="s">
        <v>38</v>
      </c>
      <c r="K253" s="35" t="s">
        <v>22</v>
      </c>
      <c r="L253" s="34" t="s">
        <v>39</v>
      </c>
      <c r="M253" s="36">
        <v>250000</v>
      </c>
    </row>
    <row r="254" spans="1:13" ht="45" x14ac:dyDescent="0.25">
      <c r="C254" s="30">
        <v>42964</v>
      </c>
      <c r="D254" s="31">
        <v>18026</v>
      </c>
      <c r="E254" s="32" t="s">
        <v>327</v>
      </c>
      <c r="F254" s="32" t="s">
        <v>324</v>
      </c>
      <c r="G254" s="33" t="s">
        <v>325</v>
      </c>
      <c r="H254" s="33" t="s">
        <v>300</v>
      </c>
      <c r="I254" s="32" t="s">
        <v>53</v>
      </c>
      <c r="J254" s="33" t="s">
        <v>38</v>
      </c>
      <c r="K254" s="35" t="s">
        <v>22</v>
      </c>
      <c r="L254" s="34" t="s">
        <v>39</v>
      </c>
      <c r="M254" s="36">
        <v>82001</v>
      </c>
    </row>
    <row r="255" spans="1:13" x14ac:dyDescent="0.25">
      <c r="C255" s="30">
        <v>42991</v>
      </c>
      <c r="D255" s="31">
        <v>17022</v>
      </c>
      <c r="E255" s="32" t="s">
        <v>302</v>
      </c>
      <c r="F255" s="32" t="s">
        <v>332</v>
      </c>
      <c r="G255" s="33" t="s">
        <v>299</v>
      </c>
      <c r="H255" s="34" t="s">
        <v>300</v>
      </c>
      <c r="I255" s="32" t="s">
        <v>333</v>
      </c>
      <c r="J255" s="33" t="s">
        <v>38</v>
      </c>
      <c r="K255" s="35" t="s">
        <v>22</v>
      </c>
      <c r="L255" s="34" t="s">
        <v>23</v>
      </c>
      <c r="M255" s="36">
        <v>11095</v>
      </c>
    </row>
    <row r="256" spans="1:13" x14ac:dyDescent="0.25">
      <c r="C256" s="30">
        <v>43007</v>
      </c>
      <c r="D256" s="31" t="s">
        <v>334</v>
      </c>
      <c r="E256" s="32" t="s">
        <v>313</v>
      </c>
      <c r="F256" s="32" t="s">
        <v>27</v>
      </c>
      <c r="G256" s="33" t="s">
        <v>299</v>
      </c>
      <c r="H256" s="61" t="s">
        <v>300</v>
      </c>
      <c r="I256" s="32" t="s">
        <v>27</v>
      </c>
      <c r="J256" s="33" t="s">
        <v>30</v>
      </c>
      <c r="K256" s="35" t="s">
        <v>22</v>
      </c>
      <c r="L256" s="34" t="s">
        <v>23</v>
      </c>
      <c r="M256" s="36">
        <v>5750</v>
      </c>
    </row>
    <row r="257" spans="3:13" x14ac:dyDescent="0.25">
      <c r="C257" s="30">
        <v>43007</v>
      </c>
      <c r="D257" s="31" t="s">
        <v>336</v>
      </c>
      <c r="E257" s="32" t="s">
        <v>331</v>
      </c>
      <c r="F257" s="32" t="s">
        <v>27</v>
      </c>
      <c r="G257" s="33" t="s">
        <v>300</v>
      </c>
      <c r="H257" s="54" t="s">
        <v>300</v>
      </c>
      <c r="I257" s="32" t="s">
        <v>27</v>
      </c>
      <c r="J257" s="33" t="s">
        <v>30</v>
      </c>
      <c r="K257" s="35" t="s">
        <v>22</v>
      </c>
      <c r="L257" s="34" t="s">
        <v>23</v>
      </c>
      <c r="M257" s="36">
        <v>1500</v>
      </c>
    </row>
    <row r="258" spans="3:13" ht="30" x14ac:dyDescent="0.25">
      <c r="C258" s="30">
        <v>43006</v>
      </c>
      <c r="D258" s="31">
        <v>18043</v>
      </c>
      <c r="E258" s="32" t="s">
        <v>338</v>
      </c>
      <c r="F258" s="32" t="s">
        <v>339</v>
      </c>
      <c r="G258" s="33" t="s">
        <v>325</v>
      </c>
      <c r="H258" s="34" t="s">
        <v>300</v>
      </c>
      <c r="I258" s="32" t="s">
        <v>340</v>
      </c>
      <c r="J258" s="33" t="s">
        <v>38</v>
      </c>
      <c r="K258" s="35" t="s">
        <v>66</v>
      </c>
      <c r="L258" s="34" t="s">
        <v>51</v>
      </c>
      <c r="M258" s="36">
        <v>41500</v>
      </c>
    </row>
    <row r="259" spans="3:13" ht="30" x14ac:dyDescent="0.25">
      <c r="C259" s="30">
        <v>43026</v>
      </c>
      <c r="D259" s="31">
        <v>18059</v>
      </c>
      <c r="E259" s="32" t="s">
        <v>341</v>
      </c>
      <c r="F259" s="32" t="s">
        <v>342</v>
      </c>
      <c r="G259" s="33" t="s">
        <v>308</v>
      </c>
      <c r="H259" s="34" t="s">
        <v>300</v>
      </c>
      <c r="I259" s="32" t="s">
        <v>343</v>
      </c>
      <c r="J259" s="33" t="s">
        <v>21</v>
      </c>
      <c r="K259" s="35" t="s">
        <v>22</v>
      </c>
      <c r="L259" s="34" t="s">
        <v>51</v>
      </c>
      <c r="M259" s="36">
        <v>55000</v>
      </c>
    </row>
    <row r="260" spans="3:13" ht="75" x14ac:dyDescent="0.25">
      <c r="C260" s="30">
        <v>43019</v>
      </c>
      <c r="D260" s="31">
        <v>18048</v>
      </c>
      <c r="E260" s="32" t="s">
        <v>344</v>
      </c>
      <c r="F260" s="32" t="s">
        <v>345</v>
      </c>
      <c r="G260" s="33" t="s">
        <v>312</v>
      </c>
      <c r="H260" s="34" t="s">
        <v>300</v>
      </c>
      <c r="I260" s="32" t="s">
        <v>53</v>
      </c>
      <c r="J260" s="33" t="s">
        <v>38</v>
      </c>
      <c r="K260" s="35" t="s">
        <v>22</v>
      </c>
      <c r="L260" s="34" t="s">
        <v>51</v>
      </c>
      <c r="M260" s="36">
        <v>87063</v>
      </c>
    </row>
    <row r="261" spans="3:13" ht="45" x14ac:dyDescent="0.25">
      <c r="C261" s="69">
        <v>43039</v>
      </c>
      <c r="D261" s="70">
        <v>18065</v>
      </c>
      <c r="E261" s="71" t="s">
        <v>323</v>
      </c>
      <c r="F261" s="71" t="s">
        <v>324</v>
      </c>
      <c r="G261" s="72" t="s">
        <v>325</v>
      </c>
      <c r="H261" s="72" t="s">
        <v>300</v>
      </c>
      <c r="I261" s="71" t="s">
        <v>53</v>
      </c>
      <c r="J261" s="72" t="s">
        <v>38</v>
      </c>
      <c r="K261" s="71" t="s">
        <v>22</v>
      </c>
      <c r="L261" s="72" t="s">
        <v>39</v>
      </c>
      <c r="M261" s="73">
        <v>134625</v>
      </c>
    </row>
    <row r="262" spans="3:13" ht="45" x14ac:dyDescent="0.25">
      <c r="C262" s="30">
        <v>43028</v>
      </c>
      <c r="D262" s="31">
        <v>18061</v>
      </c>
      <c r="E262" s="32" t="s">
        <v>348</v>
      </c>
      <c r="F262" s="32" t="s">
        <v>349</v>
      </c>
      <c r="G262" s="33" t="s">
        <v>325</v>
      </c>
      <c r="H262" s="34" t="s">
        <v>300</v>
      </c>
      <c r="I262" s="32" t="s">
        <v>53</v>
      </c>
      <c r="J262" s="33" t="s">
        <v>38</v>
      </c>
      <c r="K262" s="35" t="s">
        <v>22</v>
      </c>
      <c r="L262" s="34" t="s">
        <v>39</v>
      </c>
      <c r="M262" s="36">
        <v>136325</v>
      </c>
    </row>
    <row r="263" spans="3:13" ht="45" x14ac:dyDescent="0.25">
      <c r="C263" s="30">
        <v>43028</v>
      </c>
      <c r="D263" s="31">
        <v>18061</v>
      </c>
      <c r="E263" s="32" t="s">
        <v>327</v>
      </c>
      <c r="F263" s="32" t="s">
        <v>349</v>
      </c>
      <c r="G263" s="33" t="s">
        <v>325</v>
      </c>
      <c r="H263" s="34" t="s">
        <v>300</v>
      </c>
      <c r="I263" s="32" t="s">
        <v>53</v>
      </c>
      <c r="J263" s="33" t="s">
        <v>38</v>
      </c>
      <c r="K263" s="35" t="s">
        <v>22</v>
      </c>
      <c r="L263" s="34" t="s">
        <v>39</v>
      </c>
      <c r="M263" s="36">
        <v>136325</v>
      </c>
    </row>
    <row r="264" spans="3:13" ht="45" x14ac:dyDescent="0.25">
      <c r="C264" s="30">
        <v>43039</v>
      </c>
      <c r="D264" s="31">
        <v>18064</v>
      </c>
      <c r="E264" s="32" t="s">
        <v>327</v>
      </c>
      <c r="F264" s="32" t="s">
        <v>352</v>
      </c>
      <c r="G264" s="33" t="s">
        <v>325</v>
      </c>
      <c r="H264" s="34" t="s">
        <v>300</v>
      </c>
      <c r="I264" s="32" t="s">
        <v>53</v>
      </c>
      <c r="J264" s="33" t="s">
        <v>38</v>
      </c>
      <c r="K264" s="35" t="s">
        <v>353</v>
      </c>
      <c r="L264" s="34" t="s">
        <v>51</v>
      </c>
      <c r="M264" s="36">
        <v>135398</v>
      </c>
    </row>
    <row r="265" spans="3:13" ht="45" x14ac:dyDescent="0.25">
      <c r="C265" s="69">
        <v>43039</v>
      </c>
      <c r="D265" s="70">
        <v>18065</v>
      </c>
      <c r="E265" s="71" t="s">
        <v>327</v>
      </c>
      <c r="F265" s="71" t="s">
        <v>324</v>
      </c>
      <c r="G265" s="72" t="s">
        <v>325</v>
      </c>
      <c r="H265" s="72" t="s">
        <v>300</v>
      </c>
      <c r="I265" s="71" t="s">
        <v>53</v>
      </c>
      <c r="J265" s="72" t="s">
        <v>38</v>
      </c>
      <c r="K265" s="71" t="s">
        <v>22</v>
      </c>
      <c r="L265" s="72" t="s">
        <v>39</v>
      </c>
      <c r="M265" s="73">
        <v>134624</v>
      </c>
    </row>
    <row r="266" spans="3:13" ht="45" x14ac:dyDescent="0.25">
      <c r="C266" s="30">
        <v>43069</v>
      </c>
      <c r="D266" s="31">
        <v>18081</v>
      </c>
      <c r="E266" s="32" t="s">
        <v>335</v>
      </c>
      <c r="F266" s="32" t="s">
        <v>354</v>
      </c>
      <c r="G266" s="33" t="s">
        <v>299</v>
      </c>
      <c r="H266" s="34" t="s">
        <v>300</v>
      </c>
      <c r="I266" s="32" t="s">
        <v>355</v>
      </c>
      <c r="J266" s="33" t="s">
        <v>43</v>
      </c>
      <c r="K266" s="35" t="s">
        <v>22</v>
      </c>
      <c r="L266" s="34" t="s">
        <v>51</v>
      </c>
      <c r="M266" s="36">
        <v>9478</v>
      </c>
    </row>
    <row r="267" spans="3:13" ht="30" x14ac:dyDescent="0.25">
      <c r="C267" s="30">
        <v>43054</v>
      </c>
      <c r="D267" s="31">
        <v>18075</v>
      </c>
      <c r="E267" s="32" t="s">
        <v>320</v>
      </c>
      <c r="F267" s="32" t="s">
        <v>357</v>
      </c>
      <c r="G267" s="33" t="s">
        <v>322</v>
      </c>
      <c r="H267" s="34" t="s">
        <v>300</v>
      </c>
      <c r="I267" s="32" t="s">
        <v>53</v>
      </c>
      <c r="J267" s="33" t="s">
        <v>38</v>
      </c>
      <c r="K267" s="35" t="s">
        <v>22</v>
      </c>
      <c r="L267" s="34" t="s">
        <v>51</v>
      </c>
      <c r="M267" s="36">
        <v>146308</v>
      </c>
    </row>
    <row r="268" spans="3:13" ht="60" x14ac:dyDescent="0.25">
      <c r="C268" s="30">
        <v>43047</v>
      </c>
      <c r="D268" s="31">
        <v>18068</v>
      </c>
      <c r="E268" s="32" t="s">
        <v>316</v>
      </c>
      <c r="F268" s="32" t="s">
        <v>359</v>
      </c>
      <c r="G268" s="33" t="s">
        <v>312</v>
      </c>
      <c r="H268" s="34" t="s">
        <v>300</v>
      </c>
      <c r="I268" s="32" t="s">
        <v>360</v>
      </c>
      <c r="J268" s="33" t="s">
        <v>38</v>
      </c>
      <c r="K268" s="35" t="s">
        <v>22</v>
      </c>
      <c r="L268" s="34" t="s">
        <v>51</v>
      </c>
      <c r="M268" s="36">
        <v>31349</v>
      </c>
    </row>
    <row r="269" spans="3:13" ht="75" x14ac:dyDescent="0.25">
      <c r="C269" s="30">
        <v>43047</v>
      </c>
      <c r="D269" s="31">
        <v>18069</v>
      </c>
      <c r="E269" s="32" t="s">
        <v>346</v>
      </c>
      <c r="F269" s="32" t="s">
        <v>361</v>
      </c>
      <c r="G269" s="33" t="s">
        <v>312</v>
      </c>
      <c r="H269" s="34" t="s">
        <v>300</v>
      </c>
      <c r="I269" s="32" t="s">
        <v>360</v>
      </c>
      <c r="J269" s="33" t="s">
        <v>38</v>
      </c>
      <c r="K269" s="35" t="s">
        <v>22</v>
      </c>
      <c r="L269" s="34" t="s">
        <v>51</v>
      </c>
      <c r="M269" s="36">
        <v>29108</v>
      </c>
    </row>
    <row r="270" spans="3:13" ht="45" x14ac:dyDescent="0.25">
      <c r="C270" s="30">
        <v>43042</v>
      </c>
      <c r="D270" s="31">
        <v>18067</v>
      </c>
      <c r="E270" s="32" t="s">
        <v>362</v>
      </c>
      <c r="F270" s="32" t="s">
        <v>363</v>
      </c>
      <c r="G270" s="33" t="s">
        <v>364</v>
      </c>
      <c r="H270" s="34" t="s">
        <v>300</v>
      </c>
      <c r="I270" s="32" t="s">
        <v>53</v>
      </c>
      <c r="J270" s="33" t="s">
        <v>38</v>
      </c>
      <c r="K270" s="35" t="s">
        <v>22</v>
      </c>
      <c r="L270" s="34" t="s">
        <v>51</v>
      </c>
      <c r="M270" s="36">
        <v>95927</v>
      </c>
    </row>
    <row r="271" spans="3:13" ht="45" x14ac:dyDescent="0.25">
      <c r="C271" s="30">
        <v>43054</v>
      </c>
      <c r="D271" s="31">
        <v>18076</v>
      </c>
      <c r="E271" s="32" t="s">
        <v>365</v>
      </c>
      <c r="F271" s="74" t="s">
        <v>366</v>
      </c>
      <c r="G271" s="33" t="s">
        <v>325</v>
      </c>
      <c r="H271" s="34" t="s">
        <v>300</v>
      </c>
      <c r="I271" s="32" t="s">
        <v>53</v>
      </c>
      <c r="J271" s="33" t="s">
        <v>38</v>
      </c>
      <c r="K271" s="35" t="s">
        <v>22</v>
      </c>
      <c r="L271" s="34" t="s">
        <v>39</v>
      </c>
      <c r="M271" s="36">
        <v>1101418</v>
      </c>
    </row>
    <row r="272" spans="3:13" ht="45" x14ac:dyDescent="0.25">
      <c r="C272" s="30">
        <v>43040</v>
      </c>
      <c r="D272" s="31">
        <v>18066</v>
      </c>
      <c r="E272" s="32" t="s">
        <v>326</v>
      </c>
      <c r="F272" s="32" t="s">
        <v>367</v>
      </c>
      <c r="G272" s="33" t="s">
        <v>325</v>
      </c>
      <c r="H272" s="34" t="s">
        <v>300</v>
      </c>
      <c r="I272" s="32" t="s">
        <v>368</v>
      </c>
      <c r="J272" s="33" t="s">
        <v>38</v>
      </c>
      <c r="K272" s="35" t="s">
        <v>369</v>
      </c>
      <c r="L272" s="34" t="s">
        <v>51</v>
      </c>
      <c r="M272" s="36">
        <v>119000</v>
      </c>
    </row>
    <row r="273" spans="3:13" ht="30" x14ac:dyDescent="0.25">
      <c r="C273" s="30">
        <v>43054</v>
      </c>
      <c r="D273" s="31">
        <v>18075</v>
      </c>
      <c r="E273" s="32" t="s">
        <v>358</v>
      </c>
      <c r="F273" s="32" t="s">
        <v>357</v>
      </c>
      <c r="G273" s="33" t="s">
        <v>325</v>
      </c>
      <c r="H273" s="34" t="s">
        <v>300</v>
      </c>
      <c r="I273" s="32" t="s">
        <v>53</v>
      </c>
      <c r="J273" s="33" t="s">
        <v>38</v>
      </c>
      <c r="K273" s="35" t="s">
        <v>22</v>
      </c>
      <c r="L273" s="34" t="s">
        <v>51</v>
      </c>
      <c r="M273" s="36">
        <v>146309</v>
      </c>
    </row>
    <row r="274" spans="3:13" ht="30" x14ac:dyDescent="0.25">
      <c r="C274" s="30">
        <v>43054</v>
      </c>
      <c r="D274" s="31">
        <v>18075</v>
      </c>
      <c r="E274" s="32" t="s">
        <v>304</v>
      </c>
      <c r="F274" s="32" t="s">
        <v>357</v>
      </c>
      <c r="G274" s="33" t="s">
        <v>325</v>
      </c>
      <c r="H274" s="34" t="s">
        <v>300</v>
      </c>
      <c r="I274" s="32" t="s">
        <v>53</v>
      </c>
      <c r="J274" s="33" t="s">
        <v>38</v>
      </c>
      <c r="K274" s="35" t="s">
        <v>22</v>
      </c>
      <c r="L274" s="34" t="s">
        <v>51</v>
      </c>
      <c r="M274" s="36">
        <v>195078</v>
      </c>
    </row>
    <row r="275" spans="3:13" ht="60" x14ac:dyDescent="0.25">
      <c r="C275" s="30">
        <v>43075</v>
      </c>
      <c r="D275" s="31">
        <v>18082</v>
      </c>
      <c r="E275" s="32" t="s">
        <v>337</v>
      </c>
      <c r="F275" s="32" t="s">
        <v>372</v>
      </c>
      <c r="G275" s="33" t="s">
        <v>299</v>
      </c>
      <c r="H275" s="34" t="s">
        <v>300</v>
      </c>
      <c r="I275" s="32" t="s">
        <v>373</v>
      </c>
      <c r="J275" s="33" t="s">
        <v>38</v>
      </c>
      <c r="K275" s="35" t="s">
        <v>374</v>
      </c>
      <c r="L275" s="34" t="s">
        <v>51</v>
      </c>
      <c r="M275" s="36">
        <v>14989</v>
      </c>
    </row>
    <row r="276" spans="3:13" x14ac:dyDescent="0.25">
      <c r="C276" s="30">
        <v>43089</v>
      </c>
      <c r="D276" s="31" t="s">
        <v>334</v>
      </c>
      <c r="E276" s="32" t="s">
        <v>313</v>
      </c>
      <c r="F276" s="32" t="s">
        <v>46</v>
      </c>
      <c r="G276" s="33" t="s">
        <v>299</v>
      </c>
      <c r="H276" s="34" t="s">
        <v>300</v>
      </c>
      <c r="I276" s="32" t="s">
        <v>46</v>
      </c>
      <c r="J276" s="33" t="s">
        <v>30</v>
      </c>
      <c r="K276" s="35" t="s">
        <v>22</v>
      </c>
      <c r="L276" s="34" t="s">
        <v>23</v>
      </c>
      <c r="M276" s="36">
        <v>2500</v>
      </c>
    </row>
    <row r="277" spans="3:13" ht="60" x14ac:dyDescent="0.25">
      <c r="C277" s="30">
        <v>43075</v>
      </c>
      <c r="D277" s="31">
        <v>18082</v>
      </c>
      <c r="E277" s="32" t="s">
        <v>370</v>
      </c>
      <c r="F277" s="32" t="s">
        <v>372</v>
      </c>
      <c r="G277" s="33" t="s">
        <v>299</v>
      </c>
      <c r="H277" s="34" t="s">
        <v>300</v>
      </c>
      <c r="I277" s="32" t="s">
        <v>373</v>
      </c>
      <c r="J277" s="33" t="s">
        <v>38</v>
      </c>
      <c r="K277" s="35" t="s">
        <v>374</v>
      </c>
      <c r="L277" s="34" t="s">
        <v>51</v>
      </c>
      <c r="M277" s="36">
        <v>14990</v>
      </c>
    </row>
    <row r="278" spans="3:13" x14ac:dyDescent="0.25">
      <c r="C278" s="30">
        <v>43089</v>
      </c>
      <c r="D278" s="31" t="s">
        <v>336</v>
      </c>
      <c r="E278" s="32" t="s">
        <v>331</v>
      </c>
      <c r="F278" s="32" t="s">
        <v>46</v>
      </c>
      <c r="G278" s="33" t="s">
        <v>300</v>
      </c>
      <c r="H278" s="34" t="s">
        <v>300</v>
      </c>
      <c r="I278" s="32" t="s">
        <v>46</v>
      </c>
      <c r="J278" s="33" t="s">
        <v>30</v>
      </c>
      <c r="K278" s="35" t="s">
        <v>22</v>
      </c>
      <c r="L278" s="34" t="s">
        <v>23</v>
      </c>
      <c r="M278" s="36">
        <v>1250</v>
      </c>
    </row>
    <row r="279" spans="3:13" ht="60" x14ac:dyDescent="0.25">
      <c r="C279" s="30">
        <v>43077</v>
      </c>
      <c r="D279" s="31">
        <v>18085</v>
      </c>
      <c r="E279" s="32" t="s">
        <v>327</v>
      </c>
      <c r="F279" s="32" t="s">
        <v>377</v>
      </c>
      <c r="G279" s="33" t="s">
        <v>325</v>
      </c>
      <c r="H279" s="34" t="s">
        <v>300</v>
      </c>
      <c r="I279" s="32" t="s">
        <v>329</v>
      </c>
      <c r="J279" s="33" t="s">
        <v>38</v>
      </c>
      <c r="K279" s="35" t="s">
        <v>22</v>
      </c>
      <c r="L279" s="34" t="s">
        <v>39</v>
      </c>
      <c r="M279" s="36">
        <v>192559</v>
      </c>
    </row>
    <row r="280" spans="3:13" ht="30" x14ac:dyDescent="0.25">
      <c r="C280" s="57">
        <v>43101</v>
      </c>
      <c r="D280" s="58">
        <v>18091</v>
      </c>
      <c r="E280" s="35" t="s">
        <v>337</v>
      </c>
      <c r="F280" s="35" t="s">
        <v>379</v>
      </c>
      <c r="G280" s="34" t="s">
        <v>299</v>
      </c>
      <c r="H280" s="34" t="s">
        <v>300</v>
      </c>
      <c r="I280" s="35" t="s">
        <v>380</v>
      </c>
      <c r="J280" s="34" t="s">
        <v>21</v>
      </c>
      <c r="K280" s="35" t="s">
        <v>22</v>
      </c>
      <c r="L280" s="34" t="s">
        <v>51</v>
      </c>
      <c r="M280" s="59">
        <v>50000</v>
      </c>
    </row>
    <row r="281" spans="3:13" ht="30" x14ac:dyDescent="0.25">
      <c r="C281" s="57">
        <v>43111</v>
      </c>
      <c r="D281" s="58">
        <v>18094</v>
      </c>
      <c r="E281" s="35" t="s">
        <v>323</v>
      </c>
      <c r="F281" s="35" t="s">
        <v>382</v>
      </c>
      <c r="G281" s="34" t="s">
        <v>325</v>
      </c>
      <c r="H281" s="34" t="s">
        <v>300</v>
      </c>
      <c r="I281" s="35" t="s">
        <v>329</v>
      </c>
      <c r="J281" s="34" t="s">
        <v>38</v>
      </c>
      <c r="K281" s="35" t="s">
        <v>383</v>
      </c>
      <c r="L281" s="34" t="s">
        <v>39</v>
      </c>
      <c r="M281" s="59">
        <v>83861</v>
      </c>
    </row>
    <row r="282" spans="3:13" ht="30" x14ac:dyDescent="0.25">
      <c r="C282" s="57">
        <v>43119</v>
      </c>
      <c r="D282" s="58">
        <v>18100</v>
      </c>
      <c r="E282" s="35" t="s">
        <v>327</v>
      </c>
      <c r="F282" s="35" t="s">
        <v>385</v>
      </c>
      <c r="G282" s="34" t="s">
        <v>325</v>
      </c>
      <c r="H282" s="34" t="s">
        <v>300</v>
      </c>
      <c r="I282" s="35" t="s">
        <v>329</v>
      </c>
      <c r="J282" s="34" t="s">
        <v>38</v>
      </c>
      <c r="K282" s="35" t="s">
        <v>386</v>
      </c>
      <c r="L282" s="34" t="s">
        <v>39</v>
      </c>
      <c r="M282" s="59">
        <v>239986</v>
      </c>
    </row>
    <row r="283" spans="3:13" ht="45" x14ac:dyDescent="0.25">
      <c r="C283" s="57">
        <v>43119</v>
      </c>
      <c r="D283" s="58">
        <v>18101</v>
      </c>
      <c r="E283" s="35" t="s">
        <v>327</v>
      </c>
      <c r="F283" s="35" t="s">
        <v>387</v>
      </c>
      <c r="G283" s="34" t="s">
        <v>325</v>
      </c>
      <c r="H283" s="34" t="s">
        <v>300</v>
      </c>
      <c r="I283" s="35" t="s">
        <v>329</v>
      </c>
      <c r="J283" s="34" t="s">
        <v>38</v>
      </c>
      <c r="K283" s="35" t="s">
        <v>66</v>
      </c>
      <c r="L283" s="34" t="s">
        <v>39</v>
      </c>
      <c r="M283" s="59">
        <v>239994</v>
      </c>
    </row>
    <row r="284" spans="3:13" ht="45" x14ac:dyDescent="0.25">
      <c r="C284" s="30">
        <v>43136</v>
      </c>
      <c r="D284" s="31">
        <v>18110</v>
      </c>
      <c r="E284" s="32" t="s">
        <v>388</v>
      </c>
      <c r="F284" s="32" t="s">
        <v>72</v>
      </c>
      <c r="G284" s="33" t="s">
        <v>299</v>
      </c>
      <c r="H284" s="34" t="s">
        <v>300</v>
      </c>
      <c r="I284" s="32" t="s">
        <v>53</v>
      </c>
      <c r="J284" s="33" t="s">
        <v>38</v>
      </c>
      <c r="K284" s="35" t="s">
        <v>22</v>
      </c>
      <c r="L284" s="34" t="s">
        <v>54</v>
      </c>
      <c r="M284" s="36">
        <v>103549</v>
      </c>
    </row>
    <row r="285" spans="3:13" ht="45" x14ac:dyDescent="0.25">
      <c r="C285" s="30">
        <v>43136</v>
      </c>
      <c r="D285" s="31">
        <v>18110</v>
      </c>
      <c r="E285" s="32" t="s">
        <v>337</v>
      </c>
      <c r="F285" s="32" t="s">
        <v>72</v>
      </c>
      <c r="G285" s="33" t="s">
        <v>299</v>
      </c>
      <c r="H285" s="34" t="s">
        <v>300</v>
      </c>
      <c r="I285" s="32" t="s">
        <v>53</v>
      </c>
      <c r="J285" s="33" t="s">
        <v>38</v>
      </c>
      <c r="K285" s="35" t="s">
        <v>22</v>
      </c>
      <c r="L285" s="34" t="s">
        <v>54</v>
      </c>
      <c r="M285" s="36">
        <v>82839</v>
      </c>
    </row>
    <row r="286" spans="3:13" ht="45" x14ac:dyDescent="0.25">
      <c r="C286" s="30">
        <v>43136</v>
      </c>
      <c r="D286" s="31">
        <v>18110</v>
      </c>
      <c r="E286" s="32" t="s">
        <v>351</v>
      </c>
      <c r="F286" s="32" t="s">
        <v>72</v>
      </c>
      <c r="G286" s="33" t="s">
        <v>299</v>
      </c>
      <c r="H286" s="34" t="s">
        <v>300</v>
      </c>
      <c r="I286" s="32" t="s">
        <v>53</v>
      </c>
      <c r="J286" s="33" t="s">
        <v>38</v>
      </c>
      <c r="K286" s="35" t="s">
        <v>22</v>
      </c>
      <c r="L286" s="34" t="s">
        <v>54</v>
      </c>
      <c r="M286" s="36">
        <v>103549</v>
      </c>
    </row>
    <row r="287" spans="3:13" ht="45" x14ac:dyDescent="0.25">
      <c r="C287" s="30">
        <v>43132</v>
      </c>
      <c r="D287" s="31">
        <v>18113</v>
      </c>
      <c r="E287" s="32" t="s">
        <v>351</v>
      </c>
      <c r="F287" s="32" t="s">
        <v>48</v>
      </c>
      <c r="G287" s="33" t="s">
        <v>299</v>
      </c>
      <c r="H287" s="34" t="s">
        <v>300</v>
      </c>
      <c r="I287" s="32" t="s">
        <v>50</v>
      </c>
      <c r="J287" s="33" t="s">
        <v>43</v>
      </c>
      <c r="K287" s="35" t="s">
        <v>22</v>
      </c>
      <c r="L287" s="34" t="s">
        <v>51</v>
      </c>
      <c r="M287" s="36">
        <v>25235</v>
      </c>
    </row>
    <row r="288" spans="3:13" ht="30" x14ac:dyDescent="0.25">
      <c r="C288" s="30">
        <v>43133</v>
      </c>
      <c r="D288" s="31">
        <v>18111</v>
      </c>
      <c r="E288" s="32" t="s">
        <v>305</v>
      </c>
      <c r="F288" s="32" t="s">
        <v>52</v>
      </c>
      <c r="G288" s="33" t="s">
        <v>308</v>
      </c>
      <c r="H288" s="34" t="s">
        <v>300</v>
      </c>
      <c r="I288" s="32" t="s">
        <v>53</v>
      </c>
      <c r="J288" s="33" t="s">
        <v>38</v>
      </c>
      <c r="K288" s="35" t="s">
        <v>22</v>
      </c>
      <c r="L288" s="34" t="s">
        <v>54</v>
      </c>
      <c r="M288" s="36">
        <v>42356</v>
      </c>
    </row>
    <row r="289" spans="3:13" ht="30" x14ac:dyDescent="0.25">
      <c r="C289" s="30">
        <v>43133</v>
      </c>
      <c r="D289" s="31">
        <v>18111</v>
      </c>
      <c r="E289" s="32" t="s">
        <v>389</v>
      </c>
      <c r="F289" s="32" t="s">
        <v>52</v>
      </c>
      <c r="G289" s="33" t="s">
        <v>308</v>
      </c>
      <c r="H289" s="34" t="s">
        <v>300</v>
      </c>
      <c r="I289" s="32" t="s">
        <v>53</v>
      </c>
      <c r="J289" s="33" t="s">
        <v>38</v>
      </c>
      <c r="K289" s="35" t="s">
        <v>22</v>
      </c>
      <c r="L289" s="34" t="s">
        <v>54</v>
      </c>
      <c r="M289" s="36">
        <v>42356</v>
      </c>
    </row>
    <row r="290" spans="3:13" ht="30" x14ac:dyDescent="0.25">
      <c r="C290" s="30">
        <v>43133</v>
      </c>
      <c r="D290" s="31">
        <v>18111</v>
      </c>
      <c r="E290" s="32" t="s">
        <v>350</v>
      </c>
      <c r="F290" s="32" t="s">
        <v>52</v>
      </c>
      <c r="G290" s="33" t="s">
        <v>312</v>
      </c>
      <c r="H290" s="34" t="s">
        <v>300</v>
      </c>
      <c r="I290" s="32" t="s">
        <v>53</v>
      </c>
      <c r="J290" s="33" t="s">
        <v>38</v>
      </c>
      <c r="K290" s="35" t="s">
        <v>22</v>
      </c>
      <c r="L290" s="34" t="s">
        <v>54</v>
      </c>
      <c r="M290" s="36">
        <v>42356</v>
      </c>
    </row>
    <row r="291" spans="3:13" ht="30" x14ac:dyDescent="0.25">
      <c r="C291" s="30">
        <v>43133</v>
      </c>
      <c r="D291" s="31">
        <v>18111</v>
      </c>
      <c r="E291" s="32" t="s">
        <v>356</v>
      </c>
      <c r="F291" s="32" t="s">
        <v>52</v>
      </c>
      <c r="G291" s="33" t="s">
        <v>312</v>
      </c>
      <c r="H291" s="34" t="s">
        <v>300</v>
      </c>
      <c r="I291" s="32" t="s">
        <v>53</v>
      </c>
      <c r="J291" s="33" t="s">
        <v>38</v>
      </c>
      <c r="K291" s="35" t="s">
        <v>22</v>
      </c>
      <c r="L291" s="34" t="s">
        <v>54</v>
      </c>
      <c r="M291" s="36">
        <v>42356</v>
      </c>
    </row>
    <row r="292" spans="3:13" ht="30" x14ac:dyDescent="0.25">
      <c r="C292" s="30">
        <v>43139</v>
      </c>
      <c r="D292" s="31">
        <v>18115</v>
      </c>
      <c r="E292" s="32" t="s">
        <v>358</v>
      </c>
      <c r="F292" s="32" t="s">
        <v>390</v>
      </c>
      <c r="G292" s="33" t="s">
        <v>325</v>
      </c>
      <c r="H292" s="34" t="s">
        <v>300</v>
      </c>
      <c r="I292" s="32" t="s">
        <v>391</v>
      </c>
      <c r="J292" s="33" t="s">
        <v>38</v>
      </c>
      <c r="K292" s="35" t="s">
        <v>22</v>
      </c>
      <c r="L292" s="34" t="s">
        <v>44</v>
      </c>
      <c r="M292" s="36">
        <v>9500</v>
      </c>
    </row>
    <row r="293" spans="3:13" ht="30" x14ac:dyDescent="0.25">
      <c r="C293" s="30">
        <v>43139</v>
      </c>
      <c r="D293" s="31">
        <v>18116</v>
      </c>
      <c r="E293" s="32" t="s">
        <v>358</v>
      </c>
      <c r="F293" s="32" t="s">
        <v>392</v>
      </c>
      <c r="G293" s="33" t="s">
        <v>325</v>
      </c>
      <c r="H293" s="34" t="s">
        <v>300</v>
      </c>
      <c r="I293" s="32" t="s">
        <v>391</v>
      </c>
      <c r="J293" s="33" t="s">
        <v>38</v>
      </c>
      <c r="K293" s="35" t="s">
        <v>22</v>
      </c>
      <c r="L293" s="34" t="s">
        <v>44</v>
      </c>
      <c r="M293" s="36">
        <v>9500</v>
      </c>
    </row>
    <row r="294" spans="3:13" x14ac:dyDescent="0.25">
      <c r="C294" s="30">
        <v>43189</v>
      </c>
      <c r="D294" s="31" t="s">
        <v>334</v>
      </c>
      <c r="E294" s="32" t="s">
        <v>313</v>
      </c>
      <c r="F294" s="32" t="s">
        <v>56</v>
      </c>
      <c r="G294" s="33" t="s">
        <v>299</v>
      </c>
      <c r="H294" s="34" t="s">
        <v>300</v>
      </c>
      <c r="I294" s="32" t="s">
        <v>56</v>
      </c>
      <c r="J294" s="33" t="s">
        <v>30</v>
      </c>
      <c r="K294" s="35" t="s">
        <v>22</v>
      </c>
      <c r="L294" s="34" t="s">
        <v>23</v>
      </c>
      <c r="M294" s="36">
        <v>2600</v>
      </c>
    </row>
    <row r="295" spans="3:13" x14ac:dyDescent="0.25">
      <c r="C295" s="30">
        <v>43189</v>
      </c>
      <c r="D295" s="31" t="s">
        <v>393</v>
      </c>
      <c r="E295" s="32" t="s">
        <v>371</v>
      </c>
      <c r="F295" s="32" t="s">
        <v>56</v>
      </c>
      <c r="G295" s="33" t="s">
        <v>299</v>
      </c>
      <c r="H295" s="34" t="s">
        <v>300</v>
      </c>
      <c r="I295" s="32" t="s">
        <v>56</v>
      </c>
      <c r="J295" s="33" t="s">
        <v>30</v>
      </c>
      <c r="K295" s="35" t="s">
        <v>22</v>
      </c>
      <c r="L295" s="34" t="s">
        <v>23</v>
      </c>
      <c r="M295" s="36">
        <v>5335</v>
      </c>
    </row>
    <row r="296" spans="3:13" ht="30" x14ac:dyDescent="0.25">
      <c r="C296" s="30">
        <v>43203</v>
      </c>
      <c r="D296" s="31">
        <v>17003</v>
      </c>
      <c r="E296" s="32" t="s">
        <v>302</v>
      </c>
      <c r="F296" s="32" t="s">
        <v>394</v>
      </c>
      <c r="G296" s="33" t="s">
        <v>299</v>
      </c>
      <c r="H296" s="34" t="s">
        <v>300</v>
      </c>
      <c r="I296" s="32" t="s">
        <v>395</v>
      </c>
      <c r="J296" s="33" t="s">
        <v>30</v>
      </c>
      <c r="K296" s="35" t="s">
        <v>22</v>
      </c>
      <c r="L296" s="34" t="s">
        <v>23</v>
      </c>
      <c r="M296" s="36">
        <v>28137</v>
      </c>
    </row>
    <row r="297" spans="3:13" ht="45" x14ac:dyDescent="0.25">
      <c r="C297" s="30">
        <v>43220</v>
      </c>
      <c r="D297" s="31">
        <v>18153</v>
      </c>
      <c r="E297" s="32" t="s">
        <v>375</v>
      </c>
      <c r="F297" s="32" t="s">
        <v>396</v>
      </c>
      <c r="G297" s="33" t="s">
        <v>308</v>
      </c>
      <c r="H297" s="34" t="s">
        <v>300</v>
      </c>
      <c r="I297" s="32" t="s">
        <v>397</v>
      </c>
      <c r="J297" s="33" t="s">
        <v>21</v>
      </c>
      <c r="K297" s="35" t="s">
        <v>22</v>
      </c>
      <c r="L297" s="34" t="s">
        <v>39</v>
      </c>
      <c r="M297" s="36">
        <v>100000</v>
      </c>
    </row>
    <row r="298" spans="3:13" ht="60" x14ac:dyDescent="0.25">
      <c r="C298" s="30">
        <v>43220</v>
      </c>
      <c r="D298" s="31">
        <v>18152</v>
      </c>
      <c r="E298" s="32" t="s">
        <v>341</v>
      </c>
      <c r="F298" s="32" t="s">
        <v>89</v>
      </c>
      <c r="G298" s="33" t="s">
        <v>308</v>
      </c>
      <c r="H298" s="34" t="s">
        <v>300</v>
      </c>
      <c r="I298" s="32" t="s">
        <v>53</v>
      </c>
      <c r="J298" s="33" t="s">
        <v>38</v>
      </c>
      <c r="K298" s="35" t="s">
        <v>22</v>
      </c>
      <c r="L298" s="34" t="s">
        <v>44</v>
      </c>
      <c r="M298" s="36">
        <v>128858</v>
      </c>
    </row>
    <row r="299" spans="3:13" ht="60" x14ac:dyDescent="0.25">
      <c r="C299" s="30">
        <v>43220</v>
      </c>
      <c r="D299" s="31">
        <v>18152</v>
      </c>
      <c r="E299" s="32" t="s">
        <v>330</v>
      </c>
      <c r="F299" s="32" t="s">
        <v>89</v>
      </c>
      <c r="G299" s="33" t="s">
        <v>322</v>
      </c>
      <c r="H299" s="34" t="s">
        <v>300</v>
      </c>
      <c r="I299" s="32" t="s">
        <v>53</v>
      </c>
      <c r="J299" s="33" t="s">
        <v>38</v>
      </c>
      <c r="K299" s="35" t="s">
        <v>22</v>
      </c>
      <c r="L299" s="34" t="s">
        <v>44</v>
      </c>
      <c r="M299" s="36">
        <v>128858</v>
      </c>
    </row>
    <row r="300" spans="3:13" ht="60" x14ac:dyDescent="0.25">
      <c r="C300" s="30">
        <v>43202</v>
      </c>
      <c r="D300" s="31">
        <v>18147</v>
      </c>
      <c r="E300" s="32" t="s">
        <v>347</v>
      </c>
      <c r="F300" s="32" t="s">
        <v>398</v>
      </c>
      <c r="G300" s="33" t="s">
        <v>312</v>
      </c>
      <c r="H300" s="34" t="s">
        <v>300</v>
      </c>
      <c r="I300" s="32" t="s">
        <v>53</v>
      </c>
      <c r="J300" s="33" t="s">
        <v>38</v>
      </c>
      <c r="K300" s="35" t="s">
        <v>22</v>
      </c>
      <c r="L300" s="34" t="s">
        <v>39</v>
      </c>
      <c r="M300" s="36">
        <v>138479</v>
      </c>
    </row>
    <row r="301" spans="3:13" ht="30" x14ac:dyDescent="0.25">
      <c r="C301" s="30">
        <v>43229</v>
      </c>
      <c r="D301" s="31">
        <v>18158</v>
      </c>
      <c r="E301" s="32" t="s">
        <v>320</v>
      </c>
      <c r="F301" s="32" t="s">
        <v>399</v>
      </c>
      <c r="G301" s="33" t="s">
        <v>400</v>
      </c>
      <c r="H301" s="34" t="s">
        <v>300</v>
      </c>
      <c r="I301" s="32" t="s">
        <v>401</v>
      </c>
      <c r="J301" s="33" t="s">
        <v>38</v>
      </c>
      <c r="K301" s="35" t="s">
        <v>22</v>
      </c>
      <c r="L301" s="34" t="s">
        <v>51</v>
      </c>
      <c r="M301" s="36">
        <v>89595</v>
      </c>
    </row>
    <row r="302" spans="3:13" ht="45" x14ac:dyDescent="0.25">
      <c r="C302" s="30">
        <v>43234</v>
      </c>
      <c r="D302" s="31">
        <v>18159</v>
      </c>
      <c r="E302" s="32" t="s">
        <v>320</v>
      </c>
      <c r="F302" s="32" t="s">
        <v>402</v>
      </c>
      <c r="G302" s="33" t="s">
        <v>400</v>
      </c>
      <c r="H302" s="34" t="s">
        <v>300</v>
      </c>
      <c r="I302" s="32" t="s">
        <v>53</v>
      </c>
      <c r="J302" s="33" t="s">
        <v>38</v>
      </c>
      <c r="K302" s="35" t="s">
        <v>22</v>
      </c>
      <c r="L302" s="34" t="s">
        <v>39</v>
      </c>
      <c r="M302" s="36">
        <v>177093</v>
      </c>
    </row>
    <row r="303" spans="3:13" ht="30" x14ac:dyDescent="0.25">
      <c r="C303" s="30">
        <v>43249</v>
      </c>
      <c r="D303" s="31">
        <v>18174</v>
      </c>
      <c r="E303" s="32" t="s">
        <v>309</v>
      </c>
      <c r="F303" s="32" t="s">
        <v>403</v>
      </c>
      <c r="G303" s="33" t="s">
        <v>325</v>
      </c>
      <c r="H303" s="34" t="s">
        <v>300</v>
      </c>
      <c r="I303" s="32" t="s">
        <v>340</v>
      </c>
      <c r="J303" s="33" t="s">
        <v>38</v>
      </c>
      <c r="K303" s="35" t="s">
        <v>404</v>
      </c>
      <c r="L303" s="34" t="s">
        <v>39</v>
      </c>
      <c r="M303" s="36">
        <v>107881</v>
      </c>
    </row>
    <row r="304" spans="3:13" ht="30" x14ac:dyDescent="0.25">
      <c r="C304" s="30">
        <v>43229</v>
      </c>
      <c r="D304" s="31">
        <v>18158</v>
      </c>
      <c r="E304" s="32" t="s">
        <v>358</v>
      </c>
      <c r="F304" s="32" t="s">
        <v>399</v>
      </c>
      <c r="G304" s="33" t="s">
        <v>325</v>
      </c>
      <c r="H304" s="34" t="s">
        <v>300</v>
      </c>
      <c r="I304" s="32" t="s">
        <v>401</v>
      </c>
      <c r="J304" s="33" t="s">
        <v>38</v>
      </c>
      <c r="K304" s="35" t="s">
        <v>22</v>
      </c>
      <c r="L304" s="34" t="s">
        <v>51</v>
      </c>
      <c r="M304" s="36">
        <v>89595</v>
      </c>
    </row>
    <row r="305" spans="1:13" ht="30" x14ac:dyDescent="0.25">
      <c r="C305" s="30">
        <v>43236</v>
      </c>
      <c r="D305" s="31">
        <v>18166</v>
      </c>
      <c r="E305" s="32" t="s">
        <v>338</v>
      </c>
      <c r="F305" s="32" t="s">
        <v>405</v>
      </c>
      <c r="G305" s="33" t="s">
        <v>325</v>
      </c>
      <c r="H305" s="34" t="s">
        <v>300</v>
      </c>
      <c r="I305" s="32" t="s">
        <v>340</v>
      </c>
      <c r="J305" s="33" t="s">
        <v>38</v>
      </c>
      <c r="K305" s="35" t="s">
        <v>22</v>
      </c>
      <c r="L305" s="34" t="s">
        <v>51</v>
      </c>
      <c r="M305" s="36">
        <v>466429</v>
      </c>
    </row>
    <row r="306" spans="1:13" ht="45" x14ac:dyDescent="0.25">
      <c r="C306" s="30">
        <v>43241</v>
      </c>
      <c r="D306" s="31">
        <v>18168</v>
      </c>
      <c r="E306" s="32" t="s">
        <v>327</v>
      </c>
      <c r="F306" s="32" t="s">
        <v>406</v>
      </c>
      <c r="G306" s="33" t="s">
        <v>325</v>
      </c>
      <c r="H306" s="34" t="s">
        <v>300</v>
      </c>
      <c r="I306" s="32" t="s">
        <v>329</v>
      </c>
      <c r="J306" s="33" t="s">
        <v>38</v>
      </c>
      <c r="K306" s="35" t="s">
        <v>22</v>
      </c>
      <c r="L306" s="34" t="s">
        <v>51</v>
      </c>
      <c r="M306" s="36">
        <v>248169</v>
      </c>
    </row>
    <row r="307" spans="1:13" ht="30" x14ac:dyDescent="0.25">
      <c r="C307" s="30">
        <v>43229</v>
      </c>
      <c r="D307" s="31">
        <v>18158</v>
      </c>
      <c r="E307" s="32" t="s">
        <v>304</v>
      </c>
      <c r="F307" s="32" t="s">
        <v>399</v>
      </c>
      <c r="G307" s="33" t="s">
        <v>325</v>
      </c>
      <c r="H307" s="34" t="s">
        <v>300</v>
      </c>
      <c r="I307" s="32" t="s">
        <v>401</v>
      </c>
      <c r="J307" s="33" t="s">
        <v>38</v>
      </c>
      <c r="K307" s="35" t="s">
        <v>22</v>
      </c>
      <c r="L307" s="34" t="s">
        <v>51</v>
      </c>
      <c r="M307" s="36">
        <v>179191</v>
      </c>
    </row>
    <row r="308" spans="1:13" x14ac:dyDescent="0.25">
      <c r="C308" s="30">
        <v>43237</v>
      </c>
      <c r="D308" s="31">
        <v>18167</v>
      </c>
      <c r="E308" s="32" t="s">
        <v>376</v>
      </c>
      <c r="F308" s="32" t="s">
        <v>126</v>
      </c>
      <c r="G308" s="33" t="s">
        <v>407</v>
      </c>
      <c r="H308" s="34" t="s">
        <v>300</v>
      </c>
      <c r="I308" s="32" t="s">
        <v>106</v>
      </c>
      <c r="J308" s="33" t="s">
        <v>38</v>
      </c>
      <c r="K308" s="35" t="s">
        <v>22</v>
      </c>
      <c r="L308" s="34" t="s">
        <v>44</v>
      </c>
      <c r="M308" s="36">
        <v>385648</v>
      </c>
    </row>
    <row r="309" spans="1:13" x14ac:dyDescent="0.25">
      <c r="C309" s="30">
        <v>43237</v>
      </c>
      <c r="D309" s="31">
        <v>18167</v>
      </c>
      <c r="E309" s="32" t="s">
        <v>378</v>
      </c>
      <c r="F309" s="32" t="s">
        <v>126</v>
      </c>
      <c r="G309" s="33" t="s">
        <v>299</v>
      </c>
      <c r="H309" s="34" t="s">
        <v>300</v>
      </c>
      <c r="I309" s="32" t="s">
        <v>106</v>
      </c>
      <c r="J309" s="33" t="s">
        <v>38</v>
      </c>
      <c r="K309" s="35" t="s">
        <v>22</v>
      </c>
      <c r="L309" s="34" t="s">
        <v>44</v>
      </c>
      <c r="M309" s="36">
        <v>385648</v>
      </c>
    </row>
    <row r="310" spans="1:13" ht="30" x14ac:dyDescent="0.25">
      <c r="C310" s="30">
        <v>43266</v>
      </c>
      <c r="D310" s="31">
        <v>18185</v>
      </c>
      <c r="E310" s="32" t="s">
        <v>337</v>
      </c>
      <c r="F310" s="32" t="s">
        <v>408</v>
      </c>
      <c r="G310" s="33" t="s">
        <v>299</v>
      </c>
      <c r="H310" s="34" t="s">
        <v>300</v>
      </c>
      <c r="I310" s="32" t="s">
        <v>368</v>
      </c>
      <c r="J310" s="33" t="s">
        <v>38</v>
      </c>
      <c r="K310" s="35" t="s">
        <v>22</v>
      </c>
      <c r="L310" s="34" t="s">
        <v>51</v>
      </c>
      <c r="M310" s="36">
        <v>285000</v>
      </c>
    </row>
    <row r="311" spans="1:13" ht="30" x14ac:dyDescent="0.25">
      <c r="C311" s="30">
        <v>43269</v>
      </c>
      <c r="D311" s="31">
        <v>18186</v>
      </c>
      <c r="E311" s="32" t="s">
        <v>337</v>
      </c>
      <c r="F311" s="32" t="s">
        <v>409</v>
      </c>
      <c r="G311" s="33" t="s">
        <v>299</v>
      </c>
      <c r="H311" s="34" t="s">
        <v>300</v>
      </c>
      <c r="I311" s="32" t="s">
        <v>368</v>
      </c>
      <c r="J311" s="33" t="s">
        <v>38</v>
      </c>
      <c r="K311" s="35" t="s">
        <v>22</v>
      </c>
      <c r="L311" s="34" t="s">
        <v>39</v>
      </c>
      <c r="M311" s="36">
        <v>224800</v>
      </c>
    </row>
    <row r="312" spans="1:13" ht="45" x14ac:dyDescent="0.25">
      <c r="C312" s="30">
        <v>43276</v>
      </c>
      <c r="D312" s="31">
        <v>18187</v>
      </c>
      <c r="E312" s="32" t="s">
        <v>337</v>
      </c>
      <c r="F312" s="32" t="s">
        <v>410</v>
      </c>
      <c r="G312" s="33" t="s">
        <v>299</v>
      </c>
      <c r="H312" s="34" t="s">
        <v>300</v>
      </c>
      <c r="I312" s="32" t="s">
        <v>368</v>
      </c>
      <c r="J312" s="33" t="s">
        <v>38</v>
      </c>
      <c r="K312" s="35" t="s">
        <v>22</v>
      </c>
      <c r="L312" s="34" t="s">
        <v>51</v>
      </c>
      <c r="M312" s="36">
        <v>427500</v>
      </c>
    </row>
    <row r="313" spans="1:13" x14ac:dyDescent="0.25">
      <c r="C313" s="30">
        <v>43281</v>
      </c>
      <c r="D313" s="31" t="s">
        <v>411</v>
      </c>
      <c r="E313" s="32" t="s">
        <v>381</v>
      </c>
      <c r="F313" s="32" t="s">
        <v>67</v>
      </c>
      <c r="G313" s="33" t="s">
        <v>299</v>
      </c>
      <c r="H313" s="34" t="s">
        <v>300</v>
      </c>
      <c r="I313" s="32" t="s">
        <v>67</v>
      </c>
      <c r="J313" s="33" t="s">
        <v>30</v>
      </c>
      <c r="K313" s="35" t="s">
        <v>22</v>
      </c>
      <c r="L313" s="34" t="s">
        <v>23</v>
      </c>
      <c r="M313" s="36">
        <v>4000</v>
      </c>
    </row>
    <row r="314" spans="1:13" x14ac:dyDescent="0.25">
      <c r="C314" s="30">
        <v>43281</v>
      </c>
      <c r="D314" s="31" t="s">
        <v>334</v>
      </c>
      <c r="E314" s="32" t="s">
        <v>313</v>
      </c>
      <c r="F314" s="32" t="s">
        <v>67</v>
      </c>
      <c r="G314" s="33" t="s">
        <v>299</v>
      </c>
      <c r="H314" s="34" t="s">
        <v>300</v>
      </c>
      <c r="I314" s="32" t="s">
        <v>67</v>
      </c>
      <c r="J314" s="33" t="s">
        <v>30</v>
      </c>
      <c r="K314" s="35" t="s">
        <v>22</v>
      </c>
      <c r="L314" s="34" t="s">
        <v>23</v>
      </c>
      <c r="M314" s="36">
        <v>2750</v>
      </c>
    </row>
    <row r="315" spans="1:13" ht="45" x14ac:dyDescent="0.25">
      <c r="C315" s="30">
        <v>43273</v>
      </c>
      <c r="D315" s="31">
        <v>18188</v>
      </c>
      <c r="E315" s="32" t="s">
        <v>384</v>
      </c>
      <c r="F315" s="32" t="s">
        <v>412</v>
      </c>
      <c r="G315" s="33" t="s">
        <v>299</v>
      </c>
      <c r="H315" s="34" t="s">
        <v>300</v>
      </c>
      <c r="I315" s="32" t="s">
        <v>368</v>
      </c>
      <c r="J315" s="33" t="s">
        <v>38</v>
      </c>
      <c r="K315" s="35" t="s">
        <v>22</v>
      </c>
      <c r="L315" s="34" t="s">
        <v>51</v>
      </c>
      <c r="M315" s="36">
        <v>297925</v>
      </c>
    </row>
    <row r="316" spans="1:13" x14ac:dyDescent="0.25">
      <c r="C316" s="38"/>
      <c r="D316" s="39"/>
      <c r="E316" s="41"/>
      <c r="F316" s="41"/>
      <c r="G316" s="42"/>
      <c r="H316" s="42"/>
      <c r="I316" s="41"/>
      <c r="J316" s="42"/>
      <c r="K316" s="37"/>
      <c r="L316" s="42"/>
      <c r="M316" s="55"/>
    </row>
    <row r="317" spans="1:13" ht="21" x14ac:dyDescent="0.25">
      <c r="A317" s="56"/>
      <c r="B317" s="44" t="s">
        <v>413</v>
      </c>
      <c r="C317" s="45"/>
      <c r="D317" s="46"/>
      <c r="E317" s="47"/>
      <c r="F317" s="48"/>
      <c r="G317" s="49"/>
      <c r="H317" s="49"/>
      <c r="I317" s="50" t="s">
        <v>2</v>
      </c>
      <c r="J317" s="49">
        <f>COUNT(M319:M323)</f>
        <v>4</v>
      </c>
      <c r="K317" s="51"/>
      <c r="L317" s="52" t="s">
        <v>3</v>
      </c>
      <c r="M317" s="53">
        <f>SUM(M319:M323)</f>
        <v>18685</v>
      </c>
    </row>
    <row r="318" spans="1:13" ht="37.5" x14ac:dyDescent="0.25">
      <c r="A318" s="23"/>
      <c r="B318" s="23"/>
      <c r="C318" s="24" t="s">
        <v>5</v>
      </c>
      <c r="D318" s="25" t="s">
        <v>6</v>
      </c>
      <c r="E318" s="26" t="s">
        <v>7</v>
      </c>
      <c r="F318" s="27" t="s">
        <v>8</v>
      </c>
      <c r="G318" s="28" t="s">
        <v>9</v>
      </c>
      <c r="H318" s="28" t="s">
        <v>10</v>
      </c>
      <c r="I318" s="27" t="s">
        <v>11</v>
      </c>
      <c r="J318" s="27" t="s">
        <v>12</v>
      </c>
      <c r="K318" s="27" t="s">
        <v>13</v>
      </c>
      <c r="L318" s="28" t="s">
        <v>14</v>
      </c>
      <c r="M318" s="29" t="s">
        <v>15</v>
      </c>
    </row>
    <row r="319" spans="1:13" x14ac:dyDescent="0.25">
      <c r="C319" s="30">
        <v>43007</v>
      </c>
      <c r="D319" s="31" t="s">
        <v>414</v>
      </c>
      <c r="E319" s="32" t="s">
        <v>415</v>
      </c>
      <c r="F319" s="32" t="s">
        <v>27</v>
      </c>
      <c r="G319" s="33" t="s">
        <v>416</v>
      </c>
      <c r="H319" s="54" t="s">
        <v>300</v>
      </c>
      <c r="I319" s="32" t="s">
        <v>27</v>
      </c>
      <c r="J319" s="33" t="s">
        <v>30</v>
      </c>
      <c r="K319" s="35" t="s">
        <v>22</v>
      </c>
      <c r="L319" s="34" t="s">
        <v>23</v>
      </c>
      <c r="M319" s="36">
        <v>16720</v>
      </c>
    </row>
    <row r="320" spans="1:13" x14ac:dyDescent="0.25">
      <c r="C320" s="30">
        <v>43089</v>
      </c>
      <c r="D320" s="31" t="s">
        <v>414</v>
      </c>
      <c r="E320" s="32" t="s">
        <v>415</v>
      </c>
      <c r="F320" s="32" t="s">
        <v>46</v>
      </c>
      <c r="G320" s="33" t="s">
        <v>416</v>
      </c>
      <c r="H320" s="34" t="s">
        <v>300</v>
      </c>
      <c r="I320" s="32" t="s">
        <v>46</v>
      </c>
      <c r="J320" s="33" t="s">
        <v>30</v>
      </c>
      <c r="K320" s="35" t="s">
        <v>22</v>
      </c>
      <c r="L320" s="34" t="s">
        <v>23</v>
      </c>
      <c r="M320" s="36">
        <v>650</v>
      </c>
    </row>
    <row r="321" spans="1:13" x14ac:dyDescent="0.25">
      <c r="C321" s="30">
        <v>43189</v>
      </c>
      <c r="D321" s="31" t="s">
        <v>414</v>
      </c>
      <c r="E321" s="32" t="s">
        <v>415</v>
      </c>
      <c r="F321" s="32" t="s">
        <v>56</v>
      </c>
      <c r="G321" s="33" t="s">
        <v>416</v>
      </c>
      <c r="H321" s="34" t="s">
        <v>300</v>
      </c>
      <c r="I321" s="32" t="s">
        <v>56</v>
      </c>
      <c r="J321" s="33" t="s">
        <v>30</v>
      </c>
      <c r="K321" s="35" t="s">
        <v>22</v>
      </c>
      <c r="L321" s="34" t="s">
        <v>23</v>
      </c>
      <c r="M321" s="36">
        <v>1622</v>
      </c>
    </row>
    <row r="322" spans="1:13" x14ac:dyDescent="0.25">
      <c r="C322" s="30">
        <v>43281</v>
      </c>
      <c r="D322" s="31" t="s">
        <v>414</v>
      </c>
      <c r="E322" s="32" t="s">
        <v>415</v>
      </c>
      <c r="F322" s="32" t="s">
        <v>67</v>
      </c>
      <c r="G322" s="33" t="s">
        <v>416</v>
      </c>
      <c r="H322" s="34" t="s">
        <v>300</v>
      </c>
      <c r="I322" s="32" t="s">
        <v>67</v>
      </c>
      <c r="J322" s="33" t="s">
        <v>30</v>
      </c>
      <c r="K322" s="35" t="s">
        <v>22</v>
      </c>
      <c r="L322" s="34" t="s">
        <v>23</v>
      </c>
      <c r="M322" s="36">
        <v>-307</v>
      </c>
    </row>
    <row r="323" spans="1:13" x14ac:dyDescent="0.25">
      <c r="C323" s="57"/>
      <c r="D323" s="60"/>
      <c r="E323" s="35"/>
      <c r="F323" s="35"/>
      <c r="G323" s="34"/>
      <c r="H323" s="34"/>
      <c r="I323" s="35"/>
      <c r="J323" s="34"/>
      <c r="K323" s="35"/>
      <c r="L323" s="34"/>
      <c r="M323" s="59"/>
    </row>
    <row r="324" spans="1:13" ht="21" x14ac:dyDescent="0.25">
      <c r="A324" s="56"/>
      <c r="B324" s="44" t="s">
        <v>417</v>
      </c>
      <c r="C324" s="45"/>
      <c r="D324" s="46"/>
      <c r="E324" s="47"/>
      <c r="F324" s="48"/>
      <c r="G324" s="49"/>
      <c r="H324" s="49"/>
      <c r="I324" s="50" t="s">
        <v>2</v>
      </c>
      <c r="J324" s="49">
        <f>COUNT(M326:M341)</f>
        <v>15</v>
      </c>
      <c r="K324" s="51"/>
      <c r="L324" s="52" t="s">
        <v>3</v>
      </c>
      <c r="M324" s="53">
        <f>SUM(M326:M341)</f>
        <v>562485.76000000001</v>
      </c>
    </row>
    <row r="325" spans="1:13" ht="37.5" x14ac:dyDescent="0.25">
      <c r="A325" s="23"/>
      <c r="B325" s="23"/>
      <c r="C325" s="24" t="s">
        <v>5</v>
      </c>
      <c r="D325" s="25" t="s">
        <v>6</v>
      </c>
      <c r="E325" s="26" t="s">
        <v>7</v>
      </c>
      <c r="F325" s="27" t="s">
        <v>8</v>
      </c>
      <c r="G325" s="28" t="s">
        <v>9</v>
      </c>
      <c r="H325" s="28" t="s">
        <v>10</v>
      </c>
      <c r="I325" s="27" t="s">
        <v>11</v>
      </c>
      <c r="J325" s="27" t="s">
        <v>12</v>
      </c>
      <c r="K325" s="27" t="s">
        <v>13</v>
      </c>
      <c r="L325" s="28" t="s">
        <v>14</v>
      </c>
      <c r="M325" s="29" t="s">
        <v>15</v>
      </c>
    </row>
    <row r="326" spans="1:13" ht="30" x14ac:dyDescent="0.25">
      <c r="C326" s="30">
        <v>42927</v>
      </c>
      <c r="D326" s="31">
        <v>18012</v>
      </c>
      <c r="E326" s="32" t="s">
        <v>418</v>
      </c>
      <c r="F326" s="32" t="s">
        <v>419</v>
      </c>
      <c r="G326" s="33" t="s">
        <v>420</v>
      </c>
      <c r="H326" s="33" t="s">
        <v>300</v>
      </c>
      <c r="I326" s="32" t="s">
        <v>421</v>
      </c>
      <c r="J326" s="33" t="s">
        <v>38</v>
      </c>
      <c r="K326" s="32" t="s">
        <v>422</v>
      </c>
      <c r="L326" s="33" t="s">
        <v>23</v>
      </c>
      <c r="M326" s="36">
        <v>10100</v>
      </c>
    </row>
    <row r="327" spans="1:13" ht="30" x14ac:dyDescent="0.25">
      <c r="C327" s="30">
        <v>42917</v>
      </c>
      <c r="D327" s="31">
        <v>18001</v>
      </c>
      <c r="E327" s="32" t="s">
        <v>423</v>
      </c>
      <c r="F327" s="32" t="s">
        <v>424</v>
      </c>
      <c r="G327" s="33" t="s">
        <v>420</v>
      </c>
      <c r="H327" s="33" t="s">
        <v>300</v>
      </c>
      <c r="I327" s="32" t="s">
        <v>425</v>
      </c>
      <c r="J327" s="33" t="s">
        <v>38</v>
      </c>
      <c r="K327" s="32" t="s">
        <v>426</v>
      </c>
      <c r="L327" s="33" t="s">
        <v>23</v>
      </c>
      <c r="M327" s="36">
        <v>64706</v>
      </c>
    </row>
    <row r="328" spans="1:13" ht="30" x14ac:dyDescent="0.25">
      <c r="C328" s="30">
        <v>42927</v>
      </c>
      <c r="D328" s="31">
        <v>18012</v>
      </c>
      <c r="E328" s="32" t="s">
        <v>423</v>
      </c>
      <c r="F328" s="32" t="s">
        <v>419</v>
      </c>
      <c r="G328" s="33" t="s">
        <v>420</v>
      </c>
      <c r="H328" s="33" t="s">
        <v>300</v>
      </c>
      <c r="I328" s="32" t="s">
        <v>421</v>
      </c>
      <c r="J328" s="33" t="s">
        <v>38</v>
      </c>
      <c r="K328" s="32" t="s">
        <v>422</v>
      </c>
      <c r="L328" s="33" t="s">
        <v>23</v>
      </c>
      <c r="M328" s="36">
        <v>10100</v>
      </c>
    </row>
    <row r="329" spans="1:13" ht="30" x14ac:dyDescent="0.25">
      <c r="C329" s="30">
        <v>42940</v>
      </c>
      <c r="D329" s="31">
        <v>18016</v>
      </c>
      <c r="E329" s="32" t="s">
        <v>423</v>
      </c>
      <c r="F329" s="32" t="s">
        <v>428</v>
      </c>
      <c r="G329" s="33" t="s">
        <v>420</v>
      </c>
      <c r="H329" s="33" t="s">
        <v>300</v>
      </c>
      <c r="I329" s="32" t="s">
        <v>37</v>
      </c>
      <c r="J329" s="33" t="s">
        <v>38</v>
      </c>
      <c r="K329" s="32" t="s">
        <v>22</v>
      </c>
      <c r="L329" s="33" t="s">
        <v>23</v>
      </c>
      <c r="M329" s="36">
        <v>54000</v>
      </c>
    </row>
    <row r="330" spans="1:13" ht="30" x14ac:dyDescent="0.25">
      <c r="C330" s="30">
        <v>42954</v>
      </c>
      <c r="D330" s="31">
        <v>18020</v>
      </c>
      <c r="E330" s="32" t="s">
        <v>418</v>
      </c>
      <c r="F330" s="32" t="s">
        <v>429</v>
      </c>
      <c r="G330" s="33" t="s">
        <v>420</v>
      </c>
      <c r="H330" s="33" t="s">
        <v>300</v>
      </c>
      <c r="I330" s="32" t="s">
        <v>421</v>
      </c>
      <c r="J330" s="34" t="s">
        <v>38</v>
      </c>
      <c r="K330" s="35" t="s">
        <v>430</v>
      </c>
      <c r="L330" s="34" t="s">
        <v>23</v>
      </c>
      <c r="M330" s="36">
        <v>10100</v>
      </c>
    </row>
    <row r="331" spans="1:13" ht="30" x14ac:dyDescent="0.25">
      <c r="C331" s="30">
        <v>42954</v>
      </c>
      <c r="D331" s="31">
        <v>18020</v>
      </c>
      <c r="E331" s="32" t="s">
        <v>423</v>
      </c>
      <c r="F331" s="32" t="s">
        <v>429</v>
      </c>
      <c r="G331" s="33" t="s">
        <v>420</v>
      </c>
      <c r="H331" s="33" t="s">
        <v>300</v>
      </c>
      <c r="I331" s="32" t="s">
        <v>421</v>
      </c>
      <c r="J331" s="34" t="s">
        <v>38</v>
      </c>
      <c r="K331" s="35" t="s">
        <v>430</v>
      </c>
      <c r="L331" s="34" t="s">
        <v>23</v>
      </c>
      <c r="M331" s="36">
        <v>10100</v>
      </c>
    </row>
    <row r="332" spans="1:13" x14ac:dyDescent="0.25">
      <c r="C332" s="30">
        <v>43000</v>
      </c>
      <c r="D332" s="31">
        <v>18044</v>
      </c>
      <c r="E332" s="32" t="s">
        <v>423</v>
      </c>
      <c r="F332" s="32" t="s">
        <v>431</v>
      </c>
      <c r="G332" s="33" t="s">
        <v>420</v>
      </c>
      <c r="H332" s="34" t="s">
        <v>300</v>
      </c>
      <c r="I332" s="32" t="s">
        <v>432</v>
      </c>
      <c r="J332" s="33" t="s">
        <v>43</v>
      </c>
      <c r="K332" s="35" t="s">
        <v>22</v>
      </c>
      <c r="L332" s="34" t="s">
        <v>23</v>
      </c>
      <c r="M332" s="36">
        <v>8901</v>
      </c>
    </row>
    <row r="333" spans="1:13" x14ac:dyDescent="0.25">
      <c r="C333" s="30">
        <v>43007</v>
      </c>
      <c r="D333" s="31" t="s">
        <v>433</v>
      </c>
      <c r="E333" s="32" t="s">
        <v>423</v>
      </c>
      <c r="F333" s="32" t="s">
        <v>27</v>
      </c>
      <c r="G333" s="33" t="s">
        <v>420</v>
      </c>
      <c r="H333" s="61" t="s">
        <v>300</v>
      </c>
      <c r="I333" s="32" t="s">
        <v>27</v>
      </c>
      <c r="J333" s="33" t="s">
        <v>30</v>
      </c>
      <c r="K333" s="35" t="s">
        <v>22</v>
      </c>
      <c r="L333" s="34" t="s">
        <v>23</v>
      </c>
      <c r="M333" s="36">
        <v>20384.45</v>
      </c>
    </row>
    <row r="334" spans="1:13" ht="30" x14ac:dyDescent="0.25">
      <c r="C334" s="30">
        <v>43018</v>
      </c>
      <c r="D334" s="31">
        <v>18060</v>
      </c>
      <c r="E334" s="32" t="s">
        <v>418</v>
      </c>
      <c r="F334" s="32" t="s">
        <v>434</v>
      </c>
      <c r="G334" s="33" t="s">
        <v>420</v>
      </c>
      <c r="H334" s="34" t="s">
        <v>300</v>
      </c>
      <c r="I334" s="32" t="s">
        <v>421</v>
      </c>
      <c r="J334" s="33" t="s">
        <v>38</v>
      </c>
      <c r="K334" s="35" t="s">
        <v>430</v>
      </c>
      <c r="L334" s="34" t="s">
        <v>23</v>
      </c>
      <c r="M334" s="36">
        <v>10100</v>
      </c>
    </row>
    <row r="335" spans="1:13" ht="30" x14ac:dyDescent="0.25">
      <c r="C335" s="30">
        <v>43018</v>
      </c>
      <c r="D335" s="31">
        <v>18060</v>
      </c>
      <c r="E335" s="32" t="s">
        <v>423</v>
      </c>
      <c r="F335" s="32" t="s">
        <v>434</v>
      </c>
      <c r="G335" s="33" t="s">
        <v>420</v>
      </c>
      <c r="H335" s="34" t="s">
        <v>300</v>
      </c>
      <c r="I335" s="32" t="s">
        <v>421</v>
      </c>
      <c r="J335" s="33" t="s">
        <v>38</v>
      </c>
      <c r="K335" s="35" t="s">
        <v>430</v>
      </c>
      <c r="L335" s="34" t="s">
        <v>23</v>
      </c>
      <c r="M335" s="36">
        <v>10100</v>
      </c>
    </row>
    <row r="336" spans="1:13" x14ac:dyDescent="0.25">
      <c r="C336" s="30">
        <v>43089</v>
      </c>
      <c r="D336" s="31" t="s">
        <v>433</v>
      </c>
      <c r="E336" s="32" t="s">
        <v>423</v>
      </c>
      <c r="F336" s="32" t="s">
        <v>46</v>
      </c>
      <c r="G336" s="33" t="s">
        <v>420</v>
      </c>
      <c r="H336" s="34" t="s">
        <v>300</v>
      </c>
      <c r="I336" s="32" t="s">
        <v>46</v>
      </c>
      <c r="J336" s="33" t="s">
        <v>30</v>
      </c>
      <c r="K336" s="35" t="s">
        <v>22</v>
      </c>
      <c r="L336" s="34" t="s">
        <v>23</v>
      </c>
      <c r="M336" s="36">
        <v>7699.3</v>
      </c>
    </row>
    <row r="337" spans="1:13" x14ac:dyDescent="0.25">
      <c r="C337" s="30">
        <v>43189</v>
      </c>
      <c r="D337" s="31" t="s">
        <v>433</v>
      </c>
      <c r="E337" s="32" t="s">
        <v>423</v>
      </c>
      <c r="F337" s="32" t="s">
        <v>56</v>
      </c>
      <c r="G337" s="33" t="s">
        <v>420</v>
      </c>
      <c r="H337" s="34" t="s">
        <v>300</v>
      </c>
      <c r="I337" s="32" t="s">
        <v>56</v>
      </c>
      <c r="J337" s="33" t="s">
        <v>30</v>
      </c>
      <c r="K337" s="35" t="s">
        <v>22</v>
      </c>
      <c r="L337" s="34" t="s">
        <v>23</v>
      </c>
      <c r="M337" s="36">
        <v>55500.01</v>
      </c>
    </row>
    <row r="338" spans="1:13" ht="30" x14ac:dyDescent="0.25">
      <c r="C338" s="30">
        <v>43234</v>
      </c>
      <c r="D338" s="31">
        <v>18165</v>
      </c>
      <c r="E338" s="32" t="s">
        <v>423</v>
      </c>
      <c r="F338" s="32" t="s">
        <v>435</v>
      </c>
      <c r="G338" s="33" t="s">
        <v>420</v>
      </c>
      <c r="H338" s="34" t="s">
        <v>300</v>
      </c>
      <c r="I338" s="32" t="s">
        <v>421</v>
      </c>
      <c r="J338" s="33" t="s">
        <v>38</v>
      </c>
      <c r="K338" s="35" t="s">
        <v>436</v>
      </c>
      <c r="L338" s="34" t="s">
        <v>23</v>
      </c>
      <c r="M338" s="36">
        <v>14232</v>
      </c>
    </row>
    <row r="339" spans="1:13" ht="30" x14ac:dyDescent="0.25">
      <c r="C339" s="30">
        <v>43234</v>
      </c>
      <c r="D339" s="31">
        <v>18165</v>
      </c>
      <c r="E339" s="32" t="s">
        <v>427</v>
      </c>
      <c r="F339" s="32" t="s">
        <v>435</v>
      </c>
      <c r="G339" s="33" t="s">
        <v>420</v>
      </c>
      <c r="H339" s="34" t="s">
        <v>300</v>
      </c>
      <c r="I339" s="32" t="s">
        <v>421</v>
      </c>
      <c r="J339" s="33" t="s">
        <v>38</v>
      </c>
      <c r="K339" s="35" t="s">
        <v>436</v>
      </c>
      <c r="L339" s="34" t="s">
        <v>23</v>
      </c>
      <c r="M339" s="36">
        <v>270413</v>
      </c>
    </row>
    <row r="340" spans="1:13" x14ac:dyDescent="0.25">
      <c r="C340" s="30">
        <v>43281</v>
      </c>
      <c r="D340" s="31" t="s">
        <v>433</v>
      </c>
      <c r="E340" s="32" t="s">
        <v>423</v>
      </c>
      <c r="F340" s="32" t="s">
        <v>67</v>
      </c>
      <c r="G340" s="33" t="s">
        <v>420</v>
      </c>
      <c r="H340" s="34" t="s">
        <v>300</v>
      </c>
      <c r="I340" s="32" t="s">
        <v>67</v>
      </c>
      <c r="J340" s="33" t="s">
        <v>30</v>
      </c>
      <c r="K340" s="35" t="s">
        <v>22</v>
      </c>
      <c r="L340" s="34" t="s">
        <v>23</v>
      </c>
      <c r="M340" s="36">
        <v>6050</v>
      </c>
    </row>
    <row r="341" spans="1:13" x14ac:dyDescent="0.25">
      <c r="C341" s="38"/>
      <c r="D341" s="39"/>
      <c r="E341" s="41"/>
      <c r="F341" s="41"/>
      <c r="G341" s="42"/>
      <c r="H341" s="42"/>
      <c r="I341" s="41"/>
      <c r="J341" s="42"/>
      <c r="K341" s="37"/>
      <c r="L341" s="42"/>
      <c r="M341" s="55"/>
    </row>
    <row r="342" spans="1:13" ht="21" x14ac:dyDescent="0.25">
      <c r="A342" s="56"/>
      <c r="B342" s="44" t="s">
        <v>437</v>
      </c>
      <c r="C342" s="45"/>
      <c r="D342" s="46"/>
      <c r="E342" s="47"/>
      <c r="F342" s="48"/>
      <c r="G342" s="49"/>
      <c r="H342" s="49"/>
      <c r="I342" s="50" t="s">
        <v>2</v>
      </c>
      <c r="J342" s="49">
        <f>COUNT(M344:M356)</f>
        <v>12</v>
      </c>
      <c r="K342" s="51"/>
      <c r="L342" s="52" t="s">
        <v>3</v>
      </c>
      <c r="M342" s="53">
        <f>SUM(M344:M356)</f>
        <v>465365</v>
      </c>
    </row>
    <row r="343" spans="1:13" ht="37.5" x14ac:dyDescent="0.25">
      <c r="A343" s="23"/>
      <c r="B343" s="23"/>
      <c r="C343" s="24" t="s">
        <v>5</v>
      </c>
      <c r="D343" s="25" t="s">
        <v>6</v>
      </c>
      <c r="E343" s="26" t="s">
        <v>7</v>
      </c>
      <c r="F343" s="27" t="s">
        <v>8</v>
      </c>
      <c r="G343" s="28" t="s">
        <v>9</v>
      </c>
      <c r="H343" s="28" t="s">
        <v>10</v>
      </c>
      <c r="I343" s="27" t="s">
        <v>11</v>
      </c>
      <c r="J343" s="27" t="s">
        <v>12</v>
      </c>
      <c r="K343" s="27" t="s">
        <v>13</v>
      </c>
      <c r="L343" s="28" t="s">
        <v>14</v>
      </c>
      <c r="M343" s="29" t="s">
        <v>15</v>
      </c>
    </row>
    <row r="344" spans="1:13" x14ac:dyDescent="0.25">
      <c r="C344" s="30">
        <v>42917</v>
      </c>
      <c r="D344" s="31">
        <v>15220</v>
      </c>
      <c r="E344" s="32" t="s">
        <v>438</v>
      </c>
      <c r="F344" s="32" t="s">
        <v>439</v>
      </c>
      <c r="G344" s="33" t="s">
        <v>440</v>
      </c>
      <c r="H344" s="33" t="s">
        <v>300</v>
      </c>
      <c r="I344" s="32" t="s">
        <v>37</v>
      </c>
      <c r="J344" s="33" t="s">
        <v>38</v>
      </c>
      <c r="K344" s="32" t="s">
        <v>441</v>
      </c>
      <c r="L344" s="33" t="s">
        <v>51</v>
      </c>
      <c r="M344" s="36">
        <v>10000</v>
      </c>
    </row>
    <row r="345" spans="1:13" x14ac:dyDescent="0.25">
      <c r="C345" s="30">
        <v>42917</v>
      </c>
      <c r="D345" s="31">
        <v>15220</v>
      </c>
      <c r="E345" s="32" t="s">
        <v>356</v>
      </c>
      <c r="F345" s="32" t="s">
        <v>439</v>
      </c>
      <c r="G345" s="33" t="s">
        <v>440</v>
      </c>
      <c r="H345" s="33" t="s">
        <v>300</v>
      </c>
      <c r="I345" s="32" t="s">
        <v>37</v>
      </c>
      <c r="J345" s="33" t="s">
        <v>38</v>
      </c>
      <c r="K345" s="32" t="s">
        <v>441</v>
      </c>
      <c r="L345" s="33" t="s">
        <v>51</v>
      </c>
      <c r="M345" s="36">
        <v>40000</v>
      </c>
    </row>
    <row r="346" spans="1:13" ht="45" x14ac:dyDescent="0.25">
      <c r="C346" s="30">
        <v>42927</v>
      </c>
      <c r="D346" s="31">
        <v>18005</v>
      </c>
      <c r="E346" s="32" t="s">
        <v>356</v>
      </c>
      <c r="F346" s="32" t="s">
        <v>311</v>
      </c>
      <c r="G346" s="33" t="s">
        <v>440</v>
      </c>
      <c r="H346" s="33" t="s">
        <v>300</v>
      </c>
      <c r="I346" s="32" t="s">
        <v>53</v>
      </c>
      <c r="J346" s="33" t="s">
        <v>38</v>
      </c>
      <c r="K346" s="32" t="s">
        <v>22</v>
      </c>
      <c r="L346" s="33" t="s">
        <v>39</v>
      </c>
      <c r="M346" s="36">
        <v>28000</v>
      </c>
    </row>
    <row r="347" spans="1:13" ht="30" x14ac:dyDescent="0.25">
      <c r="C347" s="30">
        <v>42971</v>
      </c>
      <c r="D347" s="31">
        <v>18033</v>
      </c>
      <c r="E347" s="32" t="s">
        <v>356</v>
      </c>
      <c r="F347" s="32" t="s">
        <v>442</v>
      </c>
      <c r="G347" s="33" t="s">
        <v>440</v>
      </c>
      <c r="H347" s="33" t="s">
        <v>300</v>
      </c>
      <c r="I347" s="32" t="s">
        <v>101</v>
      </c>
      <c r="J347" s="33" t="s">
        <v>102</v>
      </c>
      <c r="K347" s="35" t="s">
        <v>22</v>
      </c>
      <c r="L347" s="34" t="s">
        <v>51</v>
      </c>
      <c r="M347" s="36">
        <v>15084</v>
      </c>
    </row>
    <row r="348" spans="1:13" x14ac:dyDescent="0.25">
      <c r="C348" s="30">
        <v>42979</v>
      </c>
      <c r="D348" s="31">
        <v>15220</v>
      </c>
      <c r="E348" s="32" t="s">
        <v>356</v>
      </c>
      <c r="F348" s="32" t="s">
        <v>439</v>
      </c>
      <c r="G348" s="33" t="s">
        <v>440</v>
      </c>
      <c r="H348" s="34" t="s">
        <v>300</v>
      </c>
      <c r="I348" s="32" t="s">
        <v>37</v>
      </c>
      <c r="J348" s="33" t="s">
        <v>38</v>
      </c>
      <c r="K348" s="35" t="s">
        <v>441</v>
      </c>
      <c r="L348" s="34" t="s">
        <v>51</v>
      </c>
      <c r="M348" s="36">
        <v>20000</v>
      </c>
    </row>
    <row r="349" spans="1:13" x14ac:dyDescent="0.25">
      <c r="C349" s="30">
        <v>43160</v>
      </c>
      <c r="D349" s="31">
        <v>16026</v>
      </c>
      <c r="E349" s="32" t="s">
        <v>438</v>
      </c>
      <c r="F349" s="32" t="s">
        <v>443</v>
      </c>
      <c r="G349" s="33" t="s">
        <v>440</v>
      </c>
      <c r="H349" s="34" t="s">
        <v>300</v>
      </c>
      <c r="I349" s="32" t="s">
        <v>101</v>
      </c>
      <c r="J349" s="33" t="s">
        <v>102</v>
      </c>
      <c r="K349" s="35" t="s">
        <v>22</v>
      </c>
      <c r="L349" s="34" t="s">
        <v>39</v>
      </c>
      <c r="M349" s="36">
        <v>20772</v>
      </c>
    </row>
    <row r="350" spans="1:13" x14ac:dyDescent="0.25">
      <c r="C350" s="30">
        <v>43160</v>
      </c>
      <c r="D350" s="31">
        <v>16026</v>
      </c>
      <c r="E350" s="32" t="s">
        <v>356</v>
      </c>
      <c r="F350" s="32" t="s">
        <v>443</v>
      </c>
      <c r="G350" s="33" t="s">
        <v>440</v>
      </c>
      <c r="H350" s="34" t="s">
        <v>300</v>
      </c>
      <c r="I350" s="32" t="s">
        <v>101</v>
      </c>
      <c r="J350" s="33" t="s">
        <v>102</v>
      </c>
      <c r="K350" s="35" t="s">
        <v>22</v>
      </c>
      <c r="L350" s="34" t="s">
        <v>39</v>
      </c>
      <c r="M350" s="36">
        <v>31157</v>
      </c>
    </row>
    <row r="351" spans="1:13" ht="30" x14ac:dyDescent="0.25">
      <c r="C351" s="30">
        <v>43182</v>
      </c>
      <c r="D351" s="31">
        <v>18141</v>
      </c>
      <c r="E351" s="32" t="s">
        <v>356</v>
      </c>
      <c r="F351" s="32" t="s">
        <v>444</v>
      </c>
      <c r="G351" s="33" t="s">
        <v>440</v>
      </c>
      <c r="H351" s="34" t="s">
        <v>300</v>
      </c>
      <c r="I351" s="32" t="s">
        <v>445</v>
      </c>
      <c r="J351" s="33" t="s">
        <v>38</v>
      </c>
      <c r="K351" s="35" t="s">
        <v>446</v>
      </c>
      <c r="L351" s="34" t="s">
        <v>51</v>
      </c>
      <c r="M351" s="36">
        <v>48139</v>
      </c>
    </row>
    <row r="352" spans="1:13" ht="30" x14ac:dyDescent="0.25">
      <c r="C352" s="30">
        <v>43201</v>
      </c>
      <c r="D352" s="31">
        <v>18148</v>
      </c>
      <c r="E352" s="32" t="s">
        <v>438</v>
      </c>
      <c r="F352" s="32" t="s">
        <v>447</v>
      </c>
      <c r="G352" s="33" t="s">
        <v>440</v>
      </c>
      <c r="H352" s="34" t="s">
        <v>300</v>
      </c>
      <c r="I352" s="32" t="s">
        <v>37</v>
      </c>
      <c r="J352" s="33" t="s">
        <v>38</v>
      </c>
      <c r="K352" s="35" t="s">
        <v>22</v>
      </c>
      <c r="L352" s="34" t="s">
        <v>51</v>
      </c>
      <c r="M352" s="36">
        <v>50000</v>
      </c>
    </row>
    <row r="353" spans="1:13" ht="30" x14ac:dyDescent="0.25">
      <c r="C353" s="30">
        <v>43201</v>
      </c>
      <c r="D353" s="31">
        <v>18148</v>
      </c>
      <c r="E353" s="32" t="s">
        <v>356</v>
      </c>
      <c r="F353" s="32" t="s">
        <v>447</v>
      </c>
      <c r="G353" s="33" t="s">
        <v>440</v>
      </c>
      <c r="H353" s="34" t="s">
        <v>300</v>
      </c>
      <c r="I353" s="32" t="s">
        <v>37</v>
      </c>
      <c r="J353" s="33" t="s">
        <v>38</v>
      </c>
      <c r="K353" s="35" t="s">
        <v>22</v>
      </c>
      <c r="L353" s="34" t="s">
        <v>51</v>
      </c>
      <c r="M353" s="36">
        <v>50000</v>
      </c>
    </row>
    <row r="354" spans="1:13" x14ac:dyDescent="0.25">
      <c r="C354" s="30">
        <v>43229</v>
      </c>
      <c r="D354" s="31">
        <v>15220</v>
      </c>
      <c r="E354" s="32" t="s">
        <v>356</v>
      </c>
      <c r="F354" s="32" t="s">
        <v>439</v>
      </c>
      <c r="G354" s="33" t="s">
        <v>440</v>
      </c>
      <c r="H354" s="34" t="s">
        <v>300</v>
      </c>
      <c r="I354" s="32" t="s">
        <v>37</v>
      </c>
      <c r="J354" s="33" t="s">
        <v>38</v>
      </c>
      <c r="K354" s="35" t="s">
        <v>441</v>
      </c>
      <c r="L354" s="34" t="s">
        <v>51</v>
      </c>
      <c r="M354" s="36">
        <v>30000</v>
      </c>
    </row>
    <row r="355" spans="1:13" ht="30" x14ac:dyDescent="0.25">
      <c r="C355" s="30">
        <v>43262</v>
      </c>
      <c r="D355" s="31">
        <v>18181</v>
      </c>
      <c r="E355" s="32" t="s">
        <v>356</v>
      </c>
      <c r="F355" s="32" t="s">
        <v>448</v>
      </c>
      <c r="G355" s="33" t="s">
        <v>440</v>
      </c>
      <c r="H355" s="34" t="s">
        <v>300</v>
      </c>
      <c r="I355" s="32" t="s">
        <v>449</v>
      </c>
      <c r="J355" s="33" t="s">
        <v>38</v>
      </c>
      <c r="K355" s="35" t="s">
        <v>22</v>
      </c>
      <c r="L355" s="34" t="s">
        <v>23</v>
      </c>
      <c r="M355" s="36">
        <v>122213</v>
      </c>
    </row>
    <row r="356" spans="1:13" x14ac:dyDescent="0.25">
      <c r="C356" s="57"/>
      <c r="D356" s="60"/>
      <c r="E356" s="35"/>
      <c r="F356" s="35"/>
      <c r="G356" s="34"/>
      <c r="H356" s="34"/>
      <c r="I356" s="35"/>
      <c r="J356" s="34"/>
      <c r="K356" s="35"/>
      <c r="L356" s="34"/>
      <c r="M356" s="59"/>
    </row>
    <row r="357" spans="1:13" ht="21" x14ac:dyDescent="0.25">
      <c r="A357" s="12" t="s">
        <v>450</v>
      </c>
      <c r="B357" s="12"/>
      <c r="C357" s="13"/>
      <c r="D357" s="14"/>
      <c r="E357" s="15"/>
      <c r="F357" s="16"/>
      <c r="G357" s="17"/>
      <c r="H357" s="17"/>
      <c r="I357" s="18" t="s">
        <v>2</v>
      </c>
      <c r="J357" s="17">
        <f>COUNT(M359:M360)</f>
        <v>1</v>
      </c>
      <c r="K357" s="19"/>
      <c r="L357" s="20" t="s">
        <v>3</v>
      </c>
      <c r="M357" s="21">
        <f>SUM(M359:M360)</f>
        <v>30000</v>
      </c>
    </row>
    <row r="358" spans="1:13" ht="37.5" x14ac:dyDescent="0.25">
      <c r="A358" s="23"/>
      <c r="B358" s="23"/>
      <c r="C358" s="24" t="s">
        <v>5</v>
      </c>
      <c r="D358" s="25" t="s">
        <v>6</v>
      </c>
      <c r="E358" s="26" t="s">
        <v>7</v>
      </c>
      <c r="F358" s="27" t="s">
        <v>8</v>
      </c>
      <c r="G358" s="28" t="s">
        <v>9</v>
      </c>
      <c r="H358" s="28" t="s">
        <v>10</v>
      </c>
      <c r="I358" s="27" t="s">
        <v>11</v>
      </c>
      <c r="J358" s="27" t="s">
        <v>12</v>
      </c>
      <c r="K358" s="27" t="s">
        <v>13</v>
      </c>
      <c r="L358" s="28" t="s">
        <v>14</v>
      </c>
      <c r="M358" s="29" t="s">
        <v>15</v>
      </c>
    </row>
    <row r="359" spans="1:13" ht="30" x14ac:dyDescent="0.25">
      <c r="C359" s="30">
        <v>42948</v>
      </c>
      <c r="D359" s="31">
        <v>18036</v>
      </c>
      <c r="E359" s="32" t="s">
        <v>451</v>
      </c>
      <c r="F359" s="32" t="s">
        <v>452</v>
      </c>
      <c r="G359" s="33" t="s">
        <v>453</v>
      </c>
      <c r="H359" s="33" t="s">
        <v>454</v>
      </c>
      <c r="I359" s="32" t="s">
        <v>455</v>
      </c>
      <c r="J359" s="33" t="s">
        <v>21</v>
      </c>
      <c r="K359" s="35" t="s">
        <v>22</v>
      </c>
      <c r="L359" s="34" t="s">
        <v>44</v>
      </c>
      <c r="M359" s="36">
        <v>30000</v>
      </c>
    </row>
    <row r="360" spans="1:13" x14ac:dyDescent="0.25">
      <c r="C360" s="38"/>
      <c r="D360" s="39"/>
      <c r="E360" s="40"/>
      <c r="F360" s="41"/>
      <c r="G360" s="42"/>
      <c r="H360" s="42"/>
      <c r="I360" s="41"/>
      <c r="J360" s="42"/>
      <c r="K360" s="37"/>
      <c r="L360" s="42"/>
      <c r="M360" s="43"/>
    </row>
    <row r="361" spans="1:13" ht="21" x14ac:dyDescent="0.25">
      <c r="A361" s="12" t="s">
        <v>456</v>
      </c>
      <c r="B361" s="12"/>
      <c r="C361" s="13"/>
      <c r="D361" s="14"/>
      <c r="E361" s="15"/>
      <c r="F361" s="16"/>
      <c r="G361" s="17"/>
      <c r="H361" s="17"/>
      <c r="I361" s="18" t="s">
        <v>2</v>
      </c>
      <c r="J361" s="17">
        <f>COUNT(M363:M364)</f>
        <v>0</v>
      </c>
      <c r="K361" s="19"/>
      <c r="L361" s="20" t="s">
        <v>3</v>
      </c>
      <c r="M361" s="21">
        <f>SUM(M363:M364)</f>
        <v>0</v>
      </c>
    </row>
    <row r="362" spans="1:13" ht="37.5" x14ac:dyDescent="0.25">
      <c r="A362" s="23"/>
      <c r="B362" s="23"/>
      <c r="C362" s="24" t="s">
        <v>5</v>
      </c>
      <c r="D362" s="25" t="s">
        <v>6</v>
      </c>
      <c r="E362" s="26" t="s">
        <v>7</v>
      </c>
      <c r="F362" s="27" t="s">
        <v>8</v>
      </c>
      <c r="G362" s="28" t="s">
        <v>9</v>
      </c>
      <c r="H362" s="28" t="s">
        <v>10</v>
      </c>
      <c r="I362" s="27" t="s">
        <v>11</v>
      </c>
      <c r="J362" s="27" t="s">
        <v>12</v>
      </c>
      <c r="K362" s="27" t="s">
        <v>13</v>
      </c>
      <c r="L362" s="28" t="s">
        <v>14</v>
      </c>
      <c r="M362" s="29" t="s">
        <v>15</v>
      </c>
    </row>
    <row r="363" spans="1:13" x14ac:dyDescent="0.25">
      <c r="C363" s="75"/>
      <c r="D363" s="76"/>
      <c r="E363" s="77"/>
      <c r="F363" s="32"/>
      <c r="G363" s="78"/>
      <c r="H363" s="78"/>
      <c r="I363" s="32"/>
      <c r="J363" s="78"/>
      <c r="K363" s="32"/>
      <c r="L363" s="78"/>
      <c r="M363" s="79"/>
    </row>
    <row r="364" spans="1:13" x14ac:dyDescent="0.25">
      <c r="C364" s="38"/>
      <c r="D364" s="39"/>
      <c r="E364" s="40"/>
      <c r="F364" s="41"/>
      <c r="G364" s="42"/>
      <c r="H364" s="42"/>
      <c r="I364" s="41"/>
      <c r="J364" s="42"/>
      <c r="K364" s="37"/>
      <c r="L364" s="42"/>
      <c r="M364" s="43"/>
    </row>
    <row r="365" spans="1:13" ht="21" x14ac:dyDescent="0.25">
      <c r="A365" s="12" t="s">
        <v>457</v>
      </c>
      <c r="B365" s="12"/>
      <c r="C365" s="13"/>
      <c r="D365" s="14"/>
      <c r="E365" s="15"/>
      <c r="F365" s="16"/>
      <c r="G365" s="17"/>
      <c r="H365" s="17"/>
      <c r="I365" s="18" t="s">
        <v>2</v>
      </c>
      <c r="J365" s="17">
        <f>COUNT(M367:M368)</f>
        <v>0</v>
      </c>
      <c r="K365" s="19"/>
      <c r="L365" s="20" t="s">
        <v>3</v>
      </c>
      <c r="M365" s="21">
        <f>SUM(M367:M368)</f>
        <v>0</v>
      </c>
    </row>
    <row r="366" spans="1:13" ht="37.5" x14ac:dyDescent="0.25">
      <c r="A366" s="23"/>
      <c r="B366" s="23"/>
      <c r="C366" s="24" t="s">
        <v>5</v>
      </c>
      <c r="D366" s="25" t="s">
        <v>6</v>
      </c>
      <c r="E366" s="26" t="s">
        <v>7</v>
      </c>
      <c r="F366" s="27" t="s">
        <v>8</v>
      </c>
      <c r="G366" s="28" t="s">
        <v>9</v>
      </c>
      <c r="H366" s="28" t="s">
        <v>10</v>
      </c>
      <c r="I366" s="27" t="s">
        <v>11</v>
      </c>
      <c r="J366" s="27" t="s">
        <v>12</v>
      </c>
      <c r="K366" s="27" t="s">
        <v>13</v>
      </c>
      <c r="L366" s="28" t="s">
        <v>14</v>
      </c>
      <c r="M366" s="29" t="s">
        <v>15</v>
      </c>
    </row>
    <row r="367" spans="1:13" x14ac:dyDescent="0.25">
      <c r="C367" s="57"/>
      <c r="D367" s="58"/>
      <c r="E367" s="35"/>
      <c r="F367" s="35"/>
      <c r="G367" s="34"/>
      <c r="H367" s="34"/>
      <c r="I367" s="35"/>
      <c r="J367" s="34"/>
      <c r="K367" s="35"/>
      <c r="L367" s="34"/>
      <c r="M367" s="59"/>
    </row>
    <row r="368" spans="1:13" x14ac:dyDescent="0.25">
      <c r="C368" s="38"/>
      <c r="D368" s="39"/>
      <c r="E368" s="40"/>
      <c r="F368" s="41"/>
      <c r="G368" s="42"/>
      <c r="H368" s="42"/>
      <c r="I368" s="41"/>
      <c r="J368" s="42"/>
      <c r="K368" s="37"/>
      <c r="L368" s="42"/>
      <c r="M368" s="43"/>
    </row>
    <row r="369" spans="1:13" ht="21" x14ac:dyDescent="0.25">
      <c r="A369" s="12" t="s">
        <v>458</v>
      </c>
      <c r="B369" s="12"/>
      <c r="C369" s="13"/>
      <c r="D369" s="14"/>
      <c r="E369" s="15"/>
      <c r="F369" s="16"/>
      <c r="G369" s="17"/>
      <c r="H369" s="17"/>
      <c r="I369" s="18" t="s">
        <v>2</v>
      </c>
      <c r="J369" s="17">
        <f>COUNT(M371:M377)</f>
        <v>6</v>
      </c>
      <c r="K369" s="19"/>
      <c r="L369" s="20" t="s">
        <v>3</v>
      </c>
      <c r="M369" s="21">
        <f>SUM(M371:M377)</f>
        <v>405150</v>
      </c>
    </row>
    <row r="370" spans="1:13" ht="37.5" x14ac:dyDescent="0.25">
      <c r="A370" s="23"/>
      <c r="B370" s="23"/>
      <c r="C370" s="24" t="s">
        <v>5</v>
      </c>
      <c r="D370" s="25" t="s">
        <v>6</v>
      </c>
      <c r="E370" s="26" t="s">
        <v>7</v>
      </c>
      <c r="F370" s="27" t="s">
        <v>8</v>
      </c>
      <c r="G370" s="28" t="s">
        <v>9</v>
      </c>
      <c r="H370" s="28" t="s">
        <v>10</v>
      </c>
      <c r="I370" s="27" t="s">
        <v>11</v>
      </c>
      <c r="J370" s="27" t="s">
        <v>12</v>
      </c>
      <c r="K370" s="27" t="s">
        <v>13</v>
      </c>
      <c r="L370" s="28" t="s">
        <v>14</v>
      </c>
      <c r="M370" s="29" t="s">
        <v>15</v>
      </c>
    </row>
    <row r="371" spans="1:13" x14ac:dyDescent="0.25">
      <c r="C371" s="30">
        <v>42976</v>
      </c>
      <c r="D371" s="31">
        <v>18034</v>
      </c>
      <c r="E371" s="32" t="s">
        <v>459</v>
      </c>
      <c r="F371" s="32" t="s">
        <v>460</v>
      </c>
      <c r="G371" s="33" t="s">
        <v>461</v>
      </c>
      <c r="H371" s="33" t="s">
        <v>461</v>
      </c>
      <c r="I371" s="32" t="s">
        <v>462</v>
      </c>
      <c r="J371" s="33" t="s">
        <v>137</v>
      </c>
      <c r="K371" s="35" t="s">
        <v>22</v>
      </c>
      <c r="L371" s="34" t="s">
        <v>44</v>
      </c>
      <c r="M371" s="36">
        <v>1000</v>
      </c>
    </row>
    <row r="372" spans="1:13" ht="30" x14ac:dyDescent="0.25">
      <c r="C372" s="57">
        <v>43104</v>
      </c>
      <c r="D372" s="58">
        <v>18103</v>
      </c>
      <c r="E372" s="35" t="s">
        <v>464</v>
      </c>
      <c r="F372" s="35" t="s">
        <v>465</v>
      </c>
      <c r="G372" s="34" t="s">
        <v>461</v>
      </c>
      <c r="H372" s="34" t="s">
        <v>461</v>
      </c>
      <c r="I372" s="35" t="s">
        <v>125</v>
      </c>
      <c r="J372" s="34" t="s">
        <v>21</v>
      </c>
      <c r="K372" s="35" t="s">
        <v>466</v>
      </c>
      <c r="L372" s="34" t="s">
        <v>44</v>
      </c>
      <c r="M372" s="59">
        <v>1450</v>
      </c>
    </row>
    <row r="373" spans="1:13" ht="60" x14ac:dyDescent="0.25">
      <c r="C373" s="30">
        <v>43147</v>
      </c>
      <c r="D373" s="31">
        <v>18127</v>
      </c>
      <c r="E373" s="32" t="s">
        <v>467</v>
      </c>
      <c r="F373" s="32" t="s">
        <v>468</v>
      </c>
      <c r="G373" s="33" t="s">
        <v>461</v>
      </c>
      <c r="H373" s="34" t="s">
        <v>461</v>
      </c>
      <c r="I373" s="32" t="s">
        <v>469</v>
      </c>
      <c r="J373" s="33" t="s">
        <v>21</v>
      </c>
      <c r="K373" s="35" t="s">
        <v>22</v>
      </c>
      <c r="L373" s="34" t="s">
        <v>44</v>
      </c>
      <c r="M373" s="36">
        <v>1620</v>
      </c>
    </row>
    <row r="374" spans="1:13" ht="60" x14ac:dyDescent="0.25">
      <c r="C374" s="30">
        <v>43147</v>
      </c>
      <c r="D374" s="31">
        <v>18127</v>
      </c>
      <c r="E374" s="32" t="s">
        <v>470</v>
      </c>
      <c r="F374" s="32" t="s">
        <v>468</v>
      </c>
      <c r="G374" s="33" t="s">
        <v>461</v>
      </c>
      <c r="H374" s="34" t="s">
        <v>461</v>
      </c>
      <c r="I374" s="32" t="s">
        <v>469</v>
      </c>
      <c r="J374" s="33" t="s">
        <v>21</v>
      </c>
      <c r="K374" s="35" t="s">
        <v>22</v>
      </c>
      <c r="L374" s="34" t="s">
        <v>44</v>
      </c>
      <c r="M374" s="36">
        <v>1080</v>
      </c>
    </row>
    <row r="375" spans="1:13" ht="30" x14ac:dyDescent="0.25">
      <c r="C375" s="30">
        <v>43161</v>
      </c>
      <c r="D375" s="31">
        <v>18136</v>
      </c>
      <c r="E375" s="32" t="s">
        <v>463</v>
      </c>
      <c r="F375" s="32" t="s">
        <v>471</v>
      </c>
      <c r="G375" s="33" t="s">
        <v>461</v>
      </c>
      <c r="H375" s="34" t="s">
        <v>461</v>
      </c>
      <c r="I375" s="32" t="s">
        <v>472</v>
      </c>
      <c r="J375" s="33" t="s">
        <v>21</v>
      </c>
      <c r="K375" s="35" t="s">
        <v>22</v>
      </c>
      <c r="L375" s="34" t="s">
        <v>44</v>
      </c>
      <c r="M375" s="36">
        <v>200000</v>
      </c>
    </row>
    <row r="376" spans="1:13" ht="30" x14ac:dyDescent="0.25">
      <c r="C376" s="30">
        <v>43217</v>
      </c>
      <c r="D376" s="31">
        <v>18154</v>
      </c>
      <c r="E376" s="32" t="s">
        <v>463</v>
      </c>
      <c r="F376" s="32" t="s">
        <v>471</v>
      </c>
      <c r="G376" s="33" t="s">
        <v>461</v>
      </c>
      <c r="H376" s="34" t="s">
        <v>461</v>
      </c>
      <c r="I376" s="32" t="s">
        <v>473</v>
      </c>
      <c r="J376" s="33" t="s">
        <v>21</v>
      </c>
      <c r="K376" s="35" t="s">
        <v>22</v>
      </c>
      <c r="L376" s="34" t="s">
        <v>474</v>
      </c>
      <c r="M376" s="36">
        <v>200000</v>
      </c>
    </row>
    <row r="377" spans="1:13" x14ac:dyDescent="0.25">
      <c r="C377" s="65"/>
      <c r="D377" s="66"/>
      <c r="E377" s="67"/>
      <c r="F377" s="41"/>
      <c r="G377" s="68"/>
      <c r="H377" s="68"/>
      <c r="I377" s="41"/>
      <c r="J377" s="68"/>
      <c r="K377" s="37"/>
      <c r="L377" s="68"/>
      <c r="M377" s="55"/>
    </row>
    <row r="378" spans="1:13" ht="21" x14ac:dyDescent="0.25">
      <c r="A378" s="12" t="s">
        <v>475</v>
      </c>
      <c r="B378" s="12"/>
      <c r="C378" s="13"/>
      <c r="D378" s="14"/>
      <c r="E378" s="15"/>
      <c r="F378" s="16"/>
      <c r="G378" s="17"/>
      <c r="H378" s="17"/>
      <c r="I378" s="18" t="s">
        <v>2</v>
      </c>
      <c r="J378" s="17">
        <f>COUNT(M380:M382)</f>
        <v>2</v>
      </c>
      <c r="K378" s="19"/>
      <c r="L378" s="20" t="s">
        <v>3</v>
      </c>
      <c r="M378" s="21">
        <f>SUM(M380:M382)</f>
        <v>70476</v>
      </c>
    </row>
    <row r="379" spans="1:13" ht="37.5" x14ac:dyDescent="0.25">
      <c r="A379" s="23"/>
      <c r="B379" s="23"/>
      <c r="C379" s="24" t="s">
        <v>5</v>
      </c>
      <c r="D379" s="25" t="s">
        <v>6</v>
      </c>
      <c r="E379" s="26" t="s">
        <v>7</v>
      </c>
      <c r="F379" s="27" t="s">
        <v>8</v>
      </c>
      <c r="G379" s="28" t="s">
        <v>9</v>
      </c>
      <c r="H379" s="28" t="s">
        <v>10</v>
      </c>
      <c r="I379" s="27" t="s">
        <v>11</v>
      </c>
      <c r="J379" s="27" t="s">
        <v>12</v>
      </c>
      <c r="K379" s="27" t="s">
        <v>13</v>
      </c>
      <c r="L379" s="28" t="s">
        <v>14</v>
      </c>
      <c r="M379" s="29" t="s">
        <v>15</v>
      </c>
    </row>
    <row r="380" spans="1:13" ht="30" x14ac:dyDescent="0.25">
      <c r="C380" s="57">
        <v>42984</v>
      </c>
      <c r="D380" s="58">
        <v>16108</v>
      </c>
      <c r="E380" s="35" t="s">
        <v>476</v>
      </c>
      <c r="F380" s="35" t="s">
        <v>477</v>
      </c>
      <c r="G380" s="34" t="s">
        <v>454</v>
      </c>
      <c r="H380" s="34" t="s">
        <v>454</v>
      </c>
      <c r="I380" s="35" t="s">
        <v>187</v>
      </c>
      <c r="J380" s="34" t="s">
        <v>38</v>
      </c>
      <c r="K380" s="35" t="s">
        <v>227</v>
      </c>
      <c r="L380" s="34" t="s">
        <v>44</v>
      </c>
      <c r="M380" s="59">
        <v>6000</v>
      </c>
    </row>
    <row r="381" spans="1:13" ht="30" x14ac:dyDescent="0.25">
      <c r="C381" s="30">
        <v>43221</v>
      </c>
      <c r="D381" s="31">
        <v>16108</v>
      </c>
      <c r="E381" s="32" t="s">
        <v>476</v>
      </c>
      <c r="F381" s="32" t="s">
        <v>477</v>
      </c>
      <c r="G381" s="33" t="s">
        <v>454</v>
      </c>
      <c r="H381" s="34" t="s">
        <v>454</v>
      </c>
      <c r="I381" s="32" t="s">
        <v>187</v>
      </c>
      <c r="J381" s="33" t="s">
        <v>38</v>
      </c>
      <c r="K381" s="35" t="s">
        <v>227</v>
      </c>
      <c r="L381" s="34" t="s">
        <v>44</v>
      </c>
      <c r="M381" s="36">
        <v>64476</v>
      </c>
    </row>
    <row r="382" spans="1:13" x14ac:dyDescent="0.25">
      <c r="C382" s="57"/>
      <c r="D382" s="80"/>
      <c r="E382" s="35"/>
      <c r="F382" s="35"/>
      <c r="G382" s="34"/>
      <c r="H382" s="34"/>
      <c r="I382" s="35"/>
      <c r="J382" s="34"/>
      <c r="K382" s="35"/>
      <c r="L382" s="34"/>
      <c r="M382" s="59"/>
    </row>
    <row r="383" spans="1:13" ht="21" x14ac:dyDescent="0.25">
      <c r="A383" s="12" t="s">
        <v>478</v>
      </c>
      <c r="B383" s="12"/>
      <c r="C383" s="13"/>
      <c r="D383" s="14"/>
      <c r="E383" s="15"/>
      <c r="F383" s="16"/>
      <c r="G383" s="17"/>
      <c r="H383" s="17"/>
      <c r="I383" s="18" t="s">
        <v>2</v>
      </c>
      <c r="J383" s="17">
        <f>J384+J396+J410</f>
        <v>27</v>
      </c>
      <c r="K383" s="19"/>
      <c r="L383" s="20" t="s">
        <v>3</v>
      </c>
      <c r="M383" s="21">
        <f>M384+M396+M410</f>
        <v>3174289.59</v>
      </c>
    </row>
    <row r="384" spans="1:13" ht="21" x14ac:dyDescent="0.25">
      <c r="B384" s="44" t="s">
        <v>478</v>
      </c>
      <c r="C384" s="45"/>
      <c r="D384" s="46"/>
      <c r="E384" s="47"/>
      <c r="F384" s="48"/>
      <c r="G384" s="49"/>
      <c r="H384" s="49"/>
      <c r="I384" s="50" t="s">
        <v>2</v>
      </c>
      <c r="J384" s="49">
        <f>COUNT(M386:M395)</f>
        <v>9</v>
      </c>
      <c r="K384" s="51"/>
      <c r="L384" s="52" t="s">
        <v>3</v>
      </c>
      <c r="M384" s="53">
        <f>SUM(M386:M395)</f>
        <v>712511</v>
      </c>
    </row>
    <row r="385" spans="1:13" ht="37.5" x14ac:dyDescent="0.25">
      <c r="A385" s="23"/>
      <c r="B385" s="23"/>
      <c r="C385" s="24" t="s">
        <v>5</v>
      </c>
      <c r="D385" s="25" t="s">
        <v>6</v>
      </c>
      <c r="E385" s="26" t="s">
        <v>7</v>
      </c>
      <c r="F385" s="27" t="s">
        <v>8</v>
      </c>
      <c r="G385" s="28" t="s">
        <v>9</v>
      </c>
      <c r="H385" s="28" t="s">
        <v>10</v>
      </c>
      <c r="I385" s="27" t="s">
        <v>11</v>
      </c>
      <c r="J385" s="27" t="s">
        <v>12</v>
      </c>
      <c r="K385" s="27" t="s">
        <v>13</v>
      </c>
      <c r="L385" s="28" t="s">
        <v>14</v>
      </c>
      <c r="M385" s="29" t="s">
        <v>15</v>
      </c>
    </row>
    <row r="386" spans="1:13" ht="30" x14ac:dyDescent="0.25">
      <c r="C386" s="30">
        <v>42943</v>
      </c>
      <c r="D386" s="31">
        <v>18017</v>
      </c>
      <c r="E386" s="32" t="s">
        <v>479</v>
      </c>
      <c r="F386" s="32" t="s">
        <v>480</v>
      </c>
      <c r="G386" s="33" t="s">
        <v>481</v>
      </c>
      <c r="H386" s="33" t="s">
        <v>482</v>
      </c>
      <c r="I386" s="32" t="s">
        <v>169</v>
      </c>
      <c r="J386" s="33" t="s">
        <v>21</v>
      </c>
      <c r="K386" s="32" t="s">
        <v>22</v>
      </c>
      <c r="L386" s="33" t="s">
        <v>44</v>
      </c>
      <c r="M386" s="36">
        <v>4000</v>
      </c>
    </row>
    <row r="387" spans="1:13" x14ac:dyDescent="0.25">
      <c r="C387" s="30">
        <v>43000</v>
      </c>
      <c r="D387" s="31">
        <v>18040</v>
      </c>
      <c r="E387" s="32" t="s">
        <v>150</v>
      </c>
      <c r="F387" s="32" t="s">
        <v>483</v>
      </c>
      <c r="G387" s="33" t="s">
        <v>482</v>
      </c>
      <c r="H387" s="34" t="s">
        <v>482</v>
      </c>
      <c r="I387" s="32" t="s">
        <v>484</v>
      </c>
      <c r="J387" s="33" t="s">
        <v>21</v>
      </c>
      <c r="K387" s="35" t="s">
        <v>22</v>
      </c>
      <c r="L387" s="34" t="s">
        <v>44</v>
      </c>
      <c r="M387" s="36">
        <v>10000</v>
      </c>
    </row>
    <row r="388" spans="1:13" ht="30" x14ac:dyDescent="0.25">
      <c r="C388" s="30">
        <v>42996</v>
      </c>
      <c r="D388" s="31">
        <v>1013</v>
      </c>
      <c r="E388" s="32" t="s">
        <v>486</v>
      </c>
      <c r="F388" s="32" t="s">
        <v>487</v>
      </c>
      <c r="G388" s="33" t="s">
        <v>482</v>
      </c>
      <c r="H388" s="34" t="s">
        <v>482</v>
      </c>
      <c r="I388" s="32" t="s">
        <v>66</v>
      </c>
      <c r="J388" s="33" t="s">
        <v>30</v>
      </c>
      <c r="K388" s="35" t="s">
        <v>22</v>
      </c>
      <c r="L388" s="34" t="s">
        <v>44</v>
      </c>
      <c r="M388" s="36">
        <v>915</v>
      </c>
    </row>
    <row r="389" spans="1:13" ht="30" x14ac:dyDescent="0.25">
      <c r="C389" s="30">
        <v>43172</v>
      </c>
      <c r="D389" s="31">
        <v>18138</v>
      </c>
      <c r="E389" s="32" t="s">
        <v>485</v>
      </c>
      <c r="F389" s="32" t="s">
        <v>488</v>
      </c>
      <c r="G389" s="33" t="s">
        <v>489</v>
      </c>
      <c r="H389" s="34" t="s">
        <v>482</v>
      </c>
      <c r="I389" s="32" t="s">
        <v>490</v>
      </c>
      <c r="J389" s="33" t="s">
        <v>21</v>
      </c>
      <c r="K389" s="35" t="s">
        <v>22</v>
      </c>
      <c r="L389" s="34" t="s">
        <v>44</v>
      </c>
      <c r="M389" s="36">
        <v>5000</v>
      </c>
    </row>
    <row r="390" spans="1:13" ht="30" x14ac:dyDescent="0.25">
      <c r="C390" s="30">
        <v>43172</v>
      </c>
      <c r="D390" s="31">
        <v>18139</v>
      </c>
      <c r="E390" s="32" t="s">
        <v>485</v>
      </c>
      <c r="F390" s="32" t="s">
        <v>491</v>
      </c>
      <c r="G390" s="33" t="s">
        <v>489</v>
      </c>
      <c r="H390" s="34" t="s">
        <v>482</v>
      </c>
      <c r="I390" s="32" t="s">
        <v>490</v>
      </c>
      <c r="J390" s="33" t="s">
        <v>21</v>
      </c>
      <c r="K390" s="35" t="s">
        <v>22</v>
      </c>
      <c r="L390" s="34" t="s">
        <v>44</v>
      </c>
      <c r="M390" s="36">
        <v>5000</v>
      </c>
    </row>
    <row r="391" spans="1:13" ht="30" x14ac:dyDescent="0.25">
      <c r="C391" s="30">
        <v>43191</v>
      </c>
      <c r="D391" s="31">
        <v>1013</v>
      </c>
      <c r="E391" s="32" t="s">
        <v>486</v>
      </c>
      <c r="F391" s="32" t="s">
        <v>487</v>
      </c>
      <c r="G391" s="33" t="s">
        <v>482</v>
      </c>
      <c r="H391" s="34" t="s">
        <v>482</v>
      </c>
      <c r="I391" s="32" t="s">
        <v>66</v>
      </c>
      <c r="J391" s="33" t="s">
        <v>30</v>
      </c>
      <c r="K391" s="35" t="s">
        <v>22</v>
      </c>
      <c r="L391" s="34" t="s">
        <v>44</v>
      </c>
      <c r="M391" s="36">
        <v>11670</v>
      </c>
    </row>
    <row r="392" spans="1:13" ht="30" x14ac:dyDescent="0.25">
      <c r="C392" s="30">
        <v>43238</v>
      </c>
      <c r="D392" s="31">
        <v>18177</v>
      </c>
      <c r="E392" s="32" t="s">
        <v>485</v>
      </c>
      <c r="F392" s="32" t="s">
        <v>492</v>
      </c>
      <c r="G392" s="33" t="s">
        <v>489</v>
      </c>
      <c r="H392" s="34" t="s">
        <v>482</v>
      </c>
      <c r="I392" s="32" t="s">
        <v>37</v>
      </c>
      <c r="J392" s="33" t="s">
        <v>38</v>
      </c>
      <c r="K392" s="35" t="s">
        <v>22</v>
      </c>
      <c r="L392" s="34" t="s">
        <v>474</v>
      </c>
      <c r="M392" s="36">
        <v>15812</v>
      </c>
    </row>
    <row r="393" spans="1:13" ht="45" x14ac:dyDescent="0.25">
      <c r="C393" s="30">
        <v>43221</v>
      </c>
      <c r="D393" s="31">
        <v>18163</v>
      </c>
      <c r="E393" s="32" t="s">
        <v>150</v>
      </c>
      <c r="F393" s="32" t="s">
        <v>493</v>
      </c>
      <c r="G393" s="33" t="s">
        <v>482</v>
      </c>
      <c r="H393" s="34" t="s">
        <v>482</v>
      </c>
      <c r="I393" s="32" t="s">
        <v>106</v>
      </c>
      <c r="J393" s="33" t="s">
        <v>38</v>
      </c>
      <c r="K393" s="35" t="s">
        <v>122</v>
      </c>
      <c r="L393" s="34" t="s">
        <v>44</v>
      </c>
      <c r="M393" s="36">
        <v>648756</v>
      </c>
    </row>
    <row r="394" spans="1:13" ht="30" x14ac:dyDescent="0.25">
      <c r="C394" s="30">
        <v>43271</v>
      </c>
      <c r="D394" s="31">
        <v>1013</v>
      </c>
      <c r="E394" s="32" t="s">
        <v>486</v>
      </c>
      <c r="F394" s="32" t="s">
        <v>487</v>
      </c>
      <c r="G394" s="33" t="s">
        <v>482</v>
      </c>
      <c r="H394" s="34" t="s">
        <v>482</v>
      </c>
      <c r="I394" s="32" t="s">
        <v>66</v>
      </c>
      <c r="J394" s="33" t="s">
        <v>30</v>
      </c>
      <c r="K394" s="35" t="s">
        <v>22</v>
      </c>
      <c r="L394" s="34" t="s">
        <v>44</v>
      </c>
      <c r="M394" s="36">
        <v>11358</v>
      </c>
    </row>
    <row r="395" spans="1:13" x14ac:dyDescent="0.25">
      <c r="C395" s="38"/>
      <c r="D395" s="39"/>
      <c r="E395" s="37"/>
      <c r="F395" s="41"/>
      <c r="G395" s="42"/>
      <c r="H395" s="42"/>
      <c r="I395" s="41"/>
      <c r="J395" s="42"/>
      <c r="K395" s="37"/>
      <c r="L395" s="42"/>
      <c r="M395" s="55"/>
    </row>
    <row r="396" spans="1:13" ht="21" x14ac:dyDescent="0.25">
      <c r="A396" s="56"/>
      <c r="B396" s="44" t="s">
        <v>494</v>
      </c>
      <c r="C396" s="45"/>
      <c r="D396" s="46"/>
      <c r="E396" s="47"/>
      <c r="F396" s="48"/>
      <c r="G396" s="49"/>
      <c r="H396" s="49"/>
      <c r="I396" s="50" t="s">
        <v>2</v>
      </c>
      <c r="J396" s="49">
        <f>COUNT(M398:M409)</f>
        <v>11</v>
      </c>
      <c r="K396" s="51"/>
      <c r="L396" s="52" t="s">
        <v>3</v>
      </c>
      <c r="M396" s="53">
        <f>SUM(M398:M409)</f>
        <v>2202160.56</v>
      </c>
    </row>
    <row r="397" spans="1:13" ht="37.5" x14ac:dyDescent="0.25">
      <c r="A397" s="23"/>
      <c r="B397" s="23"/>
      <c r="C397" s="24" t="s">
        <v>5</v>
      </c>
      <c r="D397" s="25" t="s">
        <v>6</v>
      </c>
      <c r="E397" s="26" t="s">
        <v>7</v>
      </c>
      <c r="F397" s="27" t="s">
        <v>8</v>
      </c>
      <c r="G397" s="28" t="s">
        <v>9</v>
      </c>
      <c r="H397" s="28" t="s">
        <v>10</v>
      </c>
      <c r="I397" s="27" t="s">
        <v>11</v>
      </c>
      <c r="J397" s="27" t="s">
        <v>12</v>
      </c>
      <c r="K397" s="27" t="s">
        <v>13</v>
      </c>
      <c r="L397" s="28" t="s">
        <v>14</v>
      </c>
      <c r="M397" s="29" t="s">
        <v>15</v>
      </c>
    </row>
    <row r="398" spans="1:13" ht="30" x14ac:dyDescent="0.25">
      <c r="C398" s="30">
        <v>42917</v>
      </c>
      <c r="D398" s="31">
        <v>18003</v>
      </c>
      <c r="E398" s="32" t="s">
        <v>495</v>
      </c>
      <c r="F398" s="32" t="s">
        <v>496</v>
      </c>
      <c r="G398" s="33" t="s">
        <v>497</v>
      </c>
      <c r="H398" s="33" t="s">
        <v>482</v>
      </c>
      <c r="I398" s="32" t="s">
        <v>187</v>
      </c>
      <c r="J398" s="33" t="s">
        <v>38</v>
      </c>
      <c r="K398" s="32" t="s">
        <v>227</v>
      </c>
      <c r="L398" s="33" t="s">
        <v>23</v>
      </c>
      <c r="M398" s="36">
        <v>10000</v>
      </c>
    </row>
    <row r="399" spans="1:13" ht="30" x14ac:dyDescent="0.25">
      <c r="C399" s="30">
        <v>42962</v>
      </c>
      <c r="D399" s="31">
        <v>17047</v>
      </c>
      <c r="E399" s="32" t="s">
        <v>495</v>
      </c>
      <c r="F399" s="32" t="s">
        <v>498</v>
      </c>
      <c r="G399" s="33" t="s">
        <v>497</v>
      </c>
      <c r="H399" s="33" t="s">
        <v>482</v>
      </c>
      <c r="I399" s="32" t="s">
        <v>37</v>
      </c>
      <c r="J399" s="34" t="s">
        <v>38</v>
      </c>
      <c r="K399" s="35" t="s">
        <v>66</v>
      </c>
      <c r="L399" s="34" t="s">
        <v>44</v>
      </c>
      <c r="M399" s="36">
        <v>8772</v>
      </c>
    </row>
    <row r="400" spans="1:13" x14ac:dyDescent="0.25">
      <c r="C400" s="30">
        <v>42949</v>
      </c>
      <c r="D400" s="31">
        <v>18019</v>
      </c>
      <c r="E400" s="32" t="s">
        <v>495</v>
      </c>
      <c r="F400" s="32" t="s">
        <v>499</v>
      </c>
      <c r="G400" s="33" t="s">
        <v>497</v>
      </c>
      <c r="H400" s="33" t="s">
        <v>482</v>
      </c>
      <c r="I400" s="32" t="s">
        <v>500</v>
      </c>
      <c r="J400" s="34" t="s">
        <v>21</v>
      </c>
      <c r="K400" s="35" t="s">
        <v>22</v>
      </c>
      <c r="L400" s="34" t="s">
        <v>44</v>
      </c>
      <c r="M400" s="36">
        <v>786514</v>
      </c>
    </row>
    <row r="401" spans="1:13" ht="30" x14ac:dyDescent="0.25">
      <c r="C401" s="30">
        <v>42972</v>
      </c>
      <c r="D401" s="31">
        <v>18035</v>
      </c>
      <c r="E401" s="32" t="s">
        <v>495</v>
      </c>
      <c r="F401" s="32" t="s">
        <v>501</v>
      </c>
      <c r="G401" s="33" t="s">
        <v>497</v>
      </c>
      <c r="H401" s="33" t="s">
        <v>482</v>
      </c>
      <c r="I401" s="32" t="s">
        <v>500</v>
      </c>
      <c r="J401" s="33" t="s">
        <v>21</v>
      </c>
      <c r="K401" s="35" t="s">
        <v>22</v>
      </c>
      <c r="L401" s="34" t="s">
        <v>23</v>
      </c>
      <c r="M401" s="36">
        <v>1311982</v>
      </c>
    </row>
    <row r="402" spans="1:13" x14ac:dyDescent="0.25">
      <c r="C402" s="30">
        <v>43007</v>
      </c>
      <c r="D402" s="31" t="s">
        <v>502</v>
      </c>
      <c r="E402" s="32" t="s">
        <v>495</v>
      </c>
      <c r="F402" s="32" t="s">
        <v>27</v>
      </c>
      <c r="G402" s="33" t="s">
        <v>497</v>
      </c>
      <c r="H402" s="54" t="s">
        <v>482</v>
      </c>
      <c r="I402" s="32" t="s">
        <v>27</v>
      </c>
      <c r="J402" s="33" t="s">
        <v>30</v>
      </c>
      <c r="K402" s="35" t="s">
        <v>22</v>
      </c>
      <c r="L402" s="34" t="s">
        <v>23</v>
      </c>
      <c r="M402" s="36">
        <v>1400</v>
      </c>
    </row>
    <row r="403" spans="1:13" x14ac:dyDescent="0.25">
      <c r="C403" s="30">
        <v>43007</v>
      </c>
      <c r="D403" s="31" t="s">
        <v>503</v>
      </c>
      <c r="E403" s="32" t="s">
        <v>495</v>
      </c>
      <c r="F403" s="32" t="s">
        <v>27</v>
      </c>
      <c r="G403" s="33" t="s">
        <v>497</v>
      </c>
      <c r="H403" s="61" t="s">
        <v>482</v>
      </c>
      <c r="I403" s="32" t="s">
        <v>27</v>
      </c>
      <c r="J403" s="33" t="s">
        <v>30</v>
      </c>
      <c r="K403" s="35" t="s">
        <v>22</v>
      </c>
      <c r="L403" s="34" t="s">
        <v>23</v>
      </c>
      <c r="M403" s="36">
        <v>4331.18</v>
      </c>
    </row>
    <row r="404" spans="1:13" x14ac:dyDescent="0.25">
      <c r="C404" s="30">
        <v>43089</v>
      </c>
      <c r="D404" s="31" t="s">
        <v>503</v>
      </c>
      <c r="E404" s="32" t="s">
        <v>495</v>
      </c>
      <c r="F404" s="32" t="s">
        <v>46</v>
      </c>
      <c r="G404" s="33" t="s">
        <v>497</v>
      </c>
      <c r="H404" s="34" t="s">
        <v>482</v>
      </c>
      <c r="I404" s="32" t="s">
        <v>46</v>
      </c>
      <c r="J404" s="33" t="s">
        <v>30</v>
      </c>
      <c r="K404" s="35" t="s">
        <v>22</v>
      </c>
      <c r="L404" s="34" t="s">
        <v>23</v>
      </c>
      <c r="M404" s="36">
        <v>11277</v>
      </c>
    </row>
    <row r="405" spans="1:13" ht="30" x14ac:dyDescent="0.25">
      <c r="C405" s="30">
        <v>43141</v>
      </c>
      <c r="D405" s="31">
        <v>18003</v>
      </c>
      <c r="E405" s="32" t="s">
        <v>495</v>
      </c>
      <c r="F405" s="32" t="s">
        <v>496</v>
      </c>
      <c r="G405" s="33" t="s">
        <v>497</v>
      </c>
      <c r="H405" s="34" t="s">
        <v>482</v>
      </c>
      <c r="I405" s="32" t="s">
        <v>187</v>
      </c>
      <c r="J405" s="33" t="s">
        <v>38</v>
      </c>
      <c r="K405" s="35" t="s">
        <v>227</v>
      </c>
      <c r="L405" s="34" t="s">
        <v>23</v>
      </c>
      <c r="M405" s="36">
        <v>4400</v>
      </c>
    </row>
    <row r="406" spans="1:13" x14ac:dyDescent="0.25">
      <c r="C406" s="30">
        <v>43189</v>
      </c>
      <c r="D406" s="31" t="s">
        <v>503</v>
      </c>
      <c r="E406" s="32" t="s">
        <v>495</v>
      </c>
      <c r="F406" s="32" t="s">
        <v>56</v>
      </c>
      <c r="G406" s="33" t="s">
        <v>497</v>
      </c>
      <c r="H406" s="34" t="s">
        <v>482</v>
      </c>
      <c r="I406" s="32" t="s">
        <v>56</v>
      </c>
      <c r="J406" s="33" t="s">
        <v>30</v>
      </c>
      <c r="K406" s="35" t="s">
        <v>22</v>
      </c>
      <c r="L406" s="34" t="s">
        <v>23</v>
      </c>
      <c r="M406" s="36">
        <v>36456.94</v>
      </c>
    </row>
    <row r="407" spans="1:13" ht="30" x14ac:dyDescent="0.25">
      <c r="C407" s="30">
        <v>43271</v>
      </c>
      <c r="D407" s="31">
        <v>16186</v>
      </c>
      <c r="E407" s="32" t="s">
        <v>495</v>
      </c>
      <c r="F407" s="32" t="s">
        <v>255</v>
      </c>
      <c r="G407" s="33" t="s">
        <v>497</v>
      </c>
      <c r="H407" s="34" t="s">
        <v>482</v>
      </c>
      <c r="I407" s="32" t="s">
        <v>187</v>
      </c>
      <c r="J407" s="33" t="s">
        <v>38</v>
      </c>
      <c r="K407" s="35" t="s">
        <v>227</v>
      </c>
      <c r="L407" s="34" t="s">
        <v>51</v>
      </c>
      <c r="M407" s="36">
        <v>25109</v>
      </c>
    </row>
    <row r="408" spans="1:13" x14ac:dyDescent="0.25">
      <c r="C408" s="30">
        <v>43281</v>
      </c>
      <c r="D408" s="31" t="s">
        <v>503</v>
      </c>
      <c r="E408" s="32" t="s">
        <v>495</v>
      </c>
      <c r="F408" s="32" t="s">
        <v>67</v>
      </c>
      <c r="G408" s="33" t="s">
        <v>497</v>
      </c>
      <c r="H408" s="34" t="s">
        <v>482</v>
      </c>
      <c r="I408" s="32" t="s">
        <v>67</v>
      </c>
      <c r="J408" s="33" t="s">
        <v>30</v>
      </c>
      <c r="K408" s="35" t="s">
        <v>22</v>
      </c>
      <c r="L408" s="34" t="s">
        <v>23</v>
      </c>
      <c r="M408" s="36">
        <v>1918.44</v>
      </c>
    </row>
    <row r="409" spans="1:13" x14ac:dyDescent="0.25">
      <c r="C409" s="38"/>
      <c r="D409" s="39"/>
      <c r="E409" s="37"/>
      <c r="F409" s="41"/>
      <c r="G409" s="42"/>
      <c r="H409" s="42"/>
      <c r="I409" s="41"/>
      <c r="J409" s="42"/>
      <c r="K409" s="37"/>
      <c r="L409" s="42"/>
      <c r="M409" s="55"/>
    </row>
    <row r="410" spans="1:13" ht="21" x14ac:dyDescent="0.25">
      <c r="A410" s="56"/>
      <c r="B410" s="44" t="s">
        <v>504</v>
      </c>
      <c r="C410" s="45"/>
      <c r="D410" s="46"/>
      <c r="E410" s="47"/>
      <c r="F410" s="48"/>
      <c r="G410" s="49"/>
      <c r="H410" s="49"/>
      <c r="I410" s="50" t="s">
        <v>2</v>
      </c>
      <c r="J410" s="49">
        <f>COUNT(M412:M419)</f>
        <v>7</v>
      </c>
      <c r="K410" s="51"/>
      <c r="L410" s="52" t="s">
        <v>3</v>
      </c>
      <c r="M410" s="53">
        <f>SUM(M412:M419)</f>
        <v>259618.03</v>
      </c>
    </row>
    <row r="411" spans="1:13" ht="37.5" x14ac:dyDescent="0.25">
      <c r="A411" s="23"/>
      <c r="B411" s="23"/>
      <c r="C411" s="24" t="s">
        <v>5</v>
      </c>
      <c r="D411" s="25" t="s">
        <v>6</v>
      </c>
      <c r="E411" s="26" t="s">
        <v>7</v>
      </c>
      <c r="F411" s="27" t="s">
        <v>8</v>
      </c>
      <c r="G411" s="28" t="s">
        <v>9</v>
      </c>
      <c r="H411" s="28" t="s">
        <v>10</v>
      </c>
      <c r="I411" s="27" t="s">
        <v>11</v>
      </c>
      <c r="J411" s="27" t="s">
        <v>12</v>
      </c>
      <c r="K411" s="27" t="s">
        <v>13</v>
      </c>
      <c r="L411" s="28" t="s">
        <v>14</v>
      </c>
      <c r="M411" s="29" t="s">
        <v>15</v>
      </c>
    </row>
    <row r="412" spans="1:13" x14ac:dyDescent="0.25">
      <c r="C412" s="30">
        <v>43007</v>
      </c>
      <c r="D412" s="31" t="s">
        <v>505</v>
      </c>
      <c r="E412" s="32" t="s">
        <v>506</v>
      </c>
      <c r="F412" s="32" t="s">
        <v>27</v>
      </c>
      <c r="G412" s="33" t="s">
        <v>507</v>
      </c>
      <c r="H412" s="54" t="s">
        <v>482</v>
      </c>
      <c r="I412" s="32" t="s">
        <v>27</v>
      </c>
      <c r="J412" s="33" t="s">
        <v>30</v>
      </c>
      <c r="K412" s="35" t="s">
        <v>22</v>
      </c>
      <c r="L412" s="34" t="s">
        <v>23</v>
      </c>
      <c r="M412" s="36">
        <v>22862.9</v>
      </c>
    </row>
    <row r="413" spans="1:13" ht="30" x14ac:dyDescent="0.25">
      <c r="C413" s="30">
        <v>43049</v>
      </c>
      <c r="D413" s="31">
        <v>18072</v>
      </c>
      <c r="E413" s="32" t="s">
        <v>506</v>
      </c>
      <c r="F413" s="32" t="s">
        <v>508</v>
      </c>
      <c r="G413" s="33" t="s">
        <v>507</v>
      </c>
      <c r="H413" s="34" t="s">
        <v>482</v>
      </c>
      <c r="I413" s="32" t="s">
        <v>188</v>
      </c>
      <c r="J413" s="33" t="s">
        <v>38</v>
      </c>
      <c r="K413" s="35" t="s">
        <v>509</v>
      </c>
      <c r="L413" s="34" t="s">
        <v>44</v>
      </c>
      <c r="M413" s="36">
        <v>5000</v>
      </c>
    </row>
    <row r="414" spans="1:13" ht="30" x14ac:dyDescent="0.25">
      <c r="C414" s="30">
        <v>43059</v>
      </c>
      <c r="D414" s="31">
        <v>18077</v>
      </c>
      <c r="E414" s="32" t="s">
        <v>506</v>
      </c>
      <c r="F414" s="32" t="s">
        <v>510</v>
      </c>
      <c r="G414" s="33" t="s">
        <v>507</v>
      </c>
      <c r="H414" s="34" t="s">
        <v>482</v>
      </c>
      <c r="I414" s="32" t="s">
        <v>188</v>
      </c>
      <c r="J414" s="33" t="s">
        <v>38</v>
      </c>
      <c r="K414" s="35" t="s">
        <v>509</v>
      </c>
      <c r="L414" s="34" t="s">
        <v>44</v>
      </c>
      <c r="M414" s="36">
        <v>77747</v>
      </c>
    </row>
    <row r="415" spans="1:13" x14ac:dyDescent="0.25">
      <c r="C415" s="30">
        <v>43089</v>
      </c>
      <c r="D415" s="31" t="s">
        <v>505</v>
      </c>
      <c r="E415" s="32" t="s">
        <v>506</v>
      </c>
      <c r="F415" s="32" t="s">
        <v>46</v>
      </c>
      <c r="G415" s="33" t="s">
        <v>507</v>
      </c>
      <c r="H415" s="34" t="s">
        <v>482</v>
      </c>
      <c r="I415" s="32" t="s">
        <v>46</v>
      </c>
      <c r="J415" s="33" t="s">
        <v>30</v>
      </c>
      <c r="K415" s="35" t="s">
        <v>22</v>
      </c>
      <c r="L415" s="34" t="s">
        <v>23</v>
      </c>
      <c r="M415" s="36">
        <v>34740.06</v>
      </c>
    </row>
    <row r="416" spans="1:13" x14ac:dyDescent="0.25">
      <c r="C416" s="30">
        <v>43189</v>
      </c>
      <c r="D416" s="31" t="s">
        <v>505</v>
      </c>
      <c r="E416" s="32" t="s">
        <v>506</v>
      </c>
      <c r="F416" s="32" t="s">
        <v>56</v>
      </c>
      <c r="G416" s="33" t="s">
        <v>507</v>
      </c>
      <c r="H416" s="34" t="s">
        <v>482</v>
      </c>
      <c r="I416" s="32" t="s">
        <v>56</v>
      </c>
      <c r="J416" s="33" t="s">
        <v>30</v>
      </c>
      <c r="K416" s="35" t="s">
        <v>22</v>
      </c>
      <c r="L416" s="34" t="s">
        <v>23</v>
      </c>
      <c r="M416" s="36">
        <v>50519.979999999996</v>
      </c>
    </row>
    <row r="417" spans="1:13" ht="45" x14ac:dyDescent="0.25">
      <c r="C417" s="30">
        <v>43207</v>
      </c>
      <c r="D417" s="31">
        <v>18149</v>
      </c>
      <c r="E417" s="32" t="s">
        <v>506</v>
      </c>
      <c r="F417" s="32" t="s">
        <v>511</v>
      </c>
      <c r="G417" s="33" t="s">
        <v>507</v>
      </c>
      <c r="H417" s="34" t="s">
        <v>482</v>
      </c>
      <c r="I417" s="32" t="s">
        <v>125</v>
      </c>
      <c r="J417" s="33" t="s">
        <v>21</v>
      </c>
      <c r="K417" s="35" t="s">
        <v>22</v>
      </c>
      <c r="L417" s="34" t="s">
        <v>23</v>
      </c>
      <c r="M417" s="36">
        <v>20000</v>
      </c>
    </row>
    <row r="418" spans="1:13" x14ac:dyDescent="0.25">
      <c r="C418" s="30">
        <v>43281</v>
      </c>
      <c r="D418" s="31" t="s">
        <v>505</v>
      </c>
      <c r="E418" s="32" t="s">
        <v>506</v>
      </c>
      <c r="F418" s="32" t="s">
        <v>67</v>
      </c>
      <c r="G418" s="33" t="s">
        <v>507</v>
      </c>
      <c r="H418" s="34" t="s">
        <v>482</v>
      </c>
      <c r="I418" s="32" t="s">
        <v>67</v>
      </c>
      <c r="J418" s="33" t="s">
        <v>30</v>
      </c>
      <c r="K418" s="35" t="s">
        <v>22</v>
      </c>
      <c r="L418" s="34" t="s">
        <v>23</v>
      </c>
      <c r="M418" s="36">
        <v>48748.090000000004</v>
      </c>
    </row>
    <row r="419" spans="1:13" x14ac:dyDescent="0.25">
      <c r="C419" s="38"/>
      <c r="D419" s="39"/>
      <c r="E419" s="40"/>
      <c r="F419" s="41"/>
      <c r="G419" s="42"/>
      <c r="H419" s="42"/>
      <c r="I419" s="41"/>
      <c r="J419" s="42"/>
      <c r="K419" s="37"/>
      <c r="L419" s="42"/>
      <c r="M419" s="55"/>
    </row>
    <row r="420" spans="1:13" ht="21" x14ac:dyDescent="0.25">
      <c r="A420" s="12" t="s">
        <v>512</v>
      </c>
      <c r="B420" s="12"/>
      <c r="C420" s="13"/>
      <c r="D420" s="14"/>
      <c r="E420" s="15"/>
      <c r="F420" s="16"/>
      <c r="G420" s="17"/>
      <c r="H420" s="17"/>
      <c r="I420" s="18" t="s">
        <v>2</v>
      </c>
      <c r="J420" s="17">
        <f>J421+J448+J463+J473+J480+J492</f>
        <v>62</v>
      </c>
      <c r="K420" s="19"/>
      <c r="L420" s="20" t="s">
        <v>3</v>
      </c>
      <c r="M420" s="21">
        <f>M421+M448+M463+M473+M480+M492</f>
        <v>16188787.689999998</v>
      </c>
    </row>
    <row r="421" spans="1:13" ht="21" x14ac:dyDescent="0.25">
      <c r="B421" s="44" t="s">
        <v>512</v>
      </c>
      <c r="C421" s="45"/>
      <c r="D421" s="46"/>
      <c r="E421" s="47"/>
      <c r="F421" s="48"/>
      <c r="G421" s="49"/>
      <c r="H421" s="49"/>
      <c r="I421" s="50" t="s">
        <v>2</v>
      </c>
      <c r="J421" s="49">
        <f>COUNT(M423:M447)</f>
        <v>24</v>
      </c>
      <c r="K421" s="51"/>
      <c r="L421" s="52" t="s">
        <v>3</v>
      </c>
      <c r="M421" s="53">
        <f>SUM(M423:M447)</f>
        <v>2261725.42</v>
      </c>
    </row>
    <row r="422" spans="1:13" ht="37.5" x14ac:dyDescent="0.25">
      <c r="A422" s="23"/>
      <c r="B422" s="23"/>
      <c r="C422" s="24" t="s">
        <v>5</v>
      </c>
      <c r="D422" s="25" t="s">
        <v>6</v>
      </c>
      <c r="E422" s="26" t="s">
        <v>7</v>
      </c>
      <c r="F422" s="27" t="s">
        <v>8</v>
      </c>
      <c r="G422" s="28" t="s">
        <v>9</v>
      </c>
      <c r="H422" s="28" t="s">
        <v>10</v>
      </c>
      <c r="I422" s="27" t="s">
        <v>11</v>
      </c>
      <c r="J422" s="27" t="s">
        <v>12</v>
      </c>
      <c r="K422" s="27" t="s">
        <v>13</v>
      </c>
      <c r="L422" s="28" t="s">
        <v>14</v>
      </c>
      <c r="M422" s="29" t="s">
        <v>15</v>
      </c>
    </row>
    <row r="423" spans="1:13" x14ac:dyDescent="0.25">
      <c r="C423" s="30">
        <v>43007</v>
      </c>
      <c r="D423" s="31" t="s">
        <v>513</v>
      </c>
      <c r="E423" s="32" t="s">
        <v>514</v>
      </c>
      <c r="F423" s="32" t="s">
        <v>27</v>
      </c>
      <c r="G423" s="33" t="s">
        <v>515</v>
      </c>
      <c r="H423" s="54" t="s">
        <v>516</v>
      </c>
      <c r="I423" s="32" t="s">
        <v>27</v>
      </c>
      <c r="J423" s="33" t="s">
        <v>30</v>
      </c>
      <c r="K423" s="35" t="s">
        <v>22</v>
      </c>
      <c r="L423" s="34" t="s">
        <v>23</v>
      </c>
      <c r="M423" s="36">
        <v>212676</v>
      </c>
    </row>
    <row r="424" spans="1:13" x14ac:dyDescent="0.25">
      <c r="C424" s="30">
        <v>43007</v>
      </c>
      <c r="D424" s="31" t="s">
        <v>517</v>
      </c>
      <c r="E424" s="32" t="s">
        <v>514</v>
      </c>
      <c r="F424" s="32" t="s">
        <v>27</v>
      </c>
      <c r="G424" s="33" t="s">
        <v>515</v>
      </c>
      <c r="H424" s="54" t="s">
        <v>516</v>
      </c>
      <c r="I424" s="32" t="s">
        <v>27</v>
      </c>
      <c r="J424" s="33" t="s">
        <v>30</v>
      </c>
      <c r="K424" s="35" t="s">
        <v>22</v>
      </c>
      <c r="L424" s="34" t="s">
        <v>23</v>
      </c>
      <c r="M424" s="36">
        <v>32300</v>
      </c>
    </row>
    <row r="425" spans="1:13" x14ac:dyDescent="0.25">
      <c r="C425" s="30">
        <v>43007</v>
      </c>
      <c r="D425" s="31" t="s">
        <v>519</v>
      </c>
      <c r="E425" s="32" t="s">
        <v>514</v>
      </c>
      <c r="F425" s="32" t="s">
        <v>27</v>
      </c>
      <c r="G425" s="33" t="s">
        <v>515</v>
      </c>
      <c r="H425" s="54" t="s">
        <v>516</v>
      </c>
      <c r="I425" s="32" t="s">
        <v>27</v>
      </c>
      <c r="J425" s="33" t="s">
        <v>30</v>
      </c>
      <c r="K425" s="35" t="s">
        <v>22</v>
      </c>
      <c r="L425" s="34" t="s">
        <v>23</v>
      </c>
      <c r="M425" s="36">
        <v>20350</v>
      </c>
    </row>
    <row r="426" spans="1:13" x14ac:dyDescent="0.25">
      <c r="C426" s="30">
        <v>43007</v>
      </c>
      <c r="D426" s="31" t="s">
        <v>521</v>
      </c>
      <c r="E426" s="32" t="s">
        <v>518</v>
      </c>
      <c r="F426" s="32" t="s">
        <v>27</v>
      </c>
      <c r="G426" s="33" t="s">
        <v>522</v>
      </c>
      <c r="H426" s="61" t="s">
        <v>516</v>
      </c>
      <c r="I426" s="32" t="s">
        <v>27</v>
      </c>
      <c r="J426" s="33" t="s">
        <v>30</v>
      </c>
      <c r="K426" s="35" t="s">
        <v>22</v>
      </c>
      <c r="L426" s="34" t="s">
        <v>23</v>
      </c>
      <c r="M426" s="36">
        <v>42030</v>
      </c>
    </row>
    <row r="427" spans="1:13" x14ac:dyDescent="0.25">
      <c r="C427" s="30">
        <v>43053</v>
      </c>
      <c r="D427" s="31">
        <v>18070</v>
      </c>
      <c r="E427" s="32" t="s">
        <v>520</v>
      </c>
      <c r="F427" s="32" t="s">
        <v>524</v>
      </c>
      <c r="G427" s="33" t="s">
        <v>525</v>
      </c>
      <c r="H427" s="34" t="s">
        <v>516</v>
      </c>
      <c r="I427" s="32" t="s">
        <v>87</v>
      </c>
      <c r="J427" s="33" t="s">
        <v>43</v>
      </c>
      <c r="K427" s="35" t="s">
        <v>22</v>
      </c>
      <c r="L427" s="34" t="s">
        <v>23</v>
      </c>
      <c r="M427" s="36">
        <v>6795</v>
      </c>
    </row>
    <row r="428" spans="1:13" x14ac:dyDescent="0.25">
      <c r="C428" s="30">
        <v>43053</v>
      </c>
      <c r="D428" s="31">
        <v>18071</v>
      </c>
      <c r="E428" s="32" t="s">
        <v>520</v>
      </c>
      <c r="F428" s="32" t="s">
        <v>526</v>
      </c>
      <c r="G428" s="33" t="s">
        <v>525</v>
      </c>
      <c r="H428" s="34" t="s">
        <v>516</v>
      </c>
      <c r="I428" s="32" t="s">
        <v>87</v>
      </c>
      <c r="J428" s="33" t="s">
        <v>43</v>
      </c>
      <c r="K428" s="35" t="s">
        <v>22</v>
      </c>
      <c r="L428" s="34" t="s">
        <v>23</v>
      </c>
      <c r="M428" s="36">
        <v>43957</v>
      </c>
    </row>
    <row r="429" spans="1:13" ht="30" x14ac:dyDescent="0.25">
      <c r="C429" s="30">
        <v>43054</v>
      </c>
      <c r="D429" s="31">
        <v>18073</v>
      </c>
      <c r="E429" s="32" t="s">
        <v>520</v>
      </c>
      <c r="F429" s="32" t="s">
        <v>527</v>
      </c>
      <c r="G429" s="33" t="s">
        <v>525</v>
      </c>
      <c r="H429" s="34" t="s">
        <v>516</v>
      </c>
      <c r="I429" s="32" t="s">
        <v>528</v>
      </c>
      <c r="J429" s="33" t="s">
        <v>21</v>
      </c>
      <c r="K429" s="35" t="s">
        <v>22</v>
      </c>
      <c r="L429" s="34" t="s">
        <v>23</v>
      </c>
      <c r="M429" s="36">
        <v>61323</v>
      </c>
    </row>
    <row r="430" spans="1:13" ht="30" x14ac:dyDescent="0.25">
      <c r="C430" s="30">
        <v>43054</v>
      </c>
      <c r="D430" s="31">
        <v>18074</v>
      </c>
      <c r="E430" s="32" t="s">
        <v>520</v>
      </c>
      <c r="F430" s="32" t="s">
        <v>529</v>
      </c>
      <c r="G430" s="33" t="s">
        <v>525</v>
      </c>
      <c r="H430" s="34" t="s">
        <v>516</v>
      </c>
      <c r="I430" s="32" t="s">
        <v>528</v>
      </c>
      <c r="J430" s="33" t="s">
        <v>21</v>
      </c>
      <c r="K430" s="35" t="s">
        <v>22</v>
      </c>
      <c r="L430" s="34" t="s">
        <v>23</v>
      </c>
      <c r="M430" s="36">
        <v>441104</v>
      </c>
    </row>
    <row r="431" spans="1:13" x14ac:dyDescent="0.25">
      <c r="C431" s="30">
        <v>43053</v>
      </c>
      <c r="D431" s="31">
        <v>18070</v>
      </c>
      <c r="E431" s="32" t="s">
        <v>523</v>
      </c>
      <c r="F431" s="32" t="s">
        <v>524</v>
      </c>
      <c r="G431" s="33" t="s">
        <v>525</v>
      </c>
      <c r="H431" s="34" t="s">
        <v>516</v>
      </c>
      <c r="I431" s="32" t="s">
        <v>87</v>
      </c>
      <c r="J431" s="33" t="s">
        <v>43</v>
      </c>
      <c r="K431" s="35" t="s">
        <v>22</v>
      </c>
      <c r="L431" s="34" t="s">
        <v>23</v>
      </c>
      <c r="M431" s="36">
        <v>6796</v>
      </c>
    </row>
    <row r="432" spans="1:13" x14ac:dyDescent="0.25">
      <c r="C432" s="30">
        <v>43053</v>
      </c>
      <c r="D432" s="31">
        <v>18071</v>
      </c>
      <c r="E432" s="32" t="s">
        <v>523</v>
      </c>
      <c r="F432" s="32" t="s">
        <v>526</v>
      </c>
      <c r="G432" s="33" t="s">
        <v>525</v>
      </c>
      <c r="H432" s="34" t="s">
        <v>516</v>
      </c>
      <c r="I432" s="32" t="s">
        <v>87</v>
      </c>
      <c r="J432" s="33" t="s">
        <v>43</v>
      </c>
      <c r="K432" s="35" t="s">
        <v>22</v>
      </c>
      <c r="L432" s="34" t="s">
        <v>23</v>
      </c>
      <c r="M432" s="36">
        <v>43958</v>
      </c>
    </row>
    <row r="433" spans="1:13" ht="30" x14ac:dyDescent="0.25">
      <c r="C433" s="30">
        <v>43054</v>
      </c>
      <c r="D433" s="31">
        <v>18073</v>
      </c>
      <c r="E433" s="32" t="s">
        <v>523</v>
      </c>
      <c r="F433" s="32" t="s">
        <v>527</v>
      </c>
      <c r="G433" s="33" t="s">
        <v>525</v>
      </c>
      <c r="H433" s="34" t="s">
        <v>516</v>
      </c>
      <c r="I433" s="32" t="s">
        <v>528</v>
      </c>
      <c r="J433" s="33" t="s">
        <v>21</v>
      </c>
      <c r="K433" s="35" t="s">
        <v>22</v>
      </c>
      <c r="L433" s="34" t="s">
        <v>23</v>
      </c>
      <c r="M433" s="36">
        <v>61324</v>
      </c>
    </row>
    <row r="434" spans="1:13" ht="30" x14ac:dyDescent="0.25">
      <c r="C434" s="30">
        <v>43054</v>
      </c>
      <c r="D434" s="31">
        <v>18074</v>
      </c>
      <c r="E434" s="32" t="s">
        <v>523</v>
      </c>
      <c r="F434" s="32" t="s">
        <v>529</v>
      </c>
      <c r="G434" s="33" t="s">
        <v>525</v>
      </c>
      <c r="H434" s="34" t="s">
        <v>516</v>
      </c>
      <c r="I434" s="32" t="s">
        <v>528</v>
      </c>
      <c r="J434" s="33" t="s">
        <v>21</v>
      </c>
      <c r="K434" s="35" t="s">
        <v>22</v>
      </c>
      <c r="L434" s="34" t="s">
        <v>23</v>
      </c>
      <c r="M434" s="36">
        <v>441104</v>
      </c>
    </row>
    <row r="435" spans="1:13" x14ac:dyDescent="0.25">
      <c r="C435" s="30">
        <v>43089</v>
      </c>
      <c r="D435" s="31" t="s">
        <v>513</v>
      </c>
      <c r="E435" s="32" t="s">
        <v>514</v>
      </c>
      <c r="F435" s="32" t="s">
        <v>46</v>
      </c>
      <c r="G435" s="33" t="s">
        <v>515</v>
      </c>
      <c r="H435" s="34" t="s">
        <v>516</v>
      </c>
      <c r="I435" s="32" t="s">
        <v>46</v>
      </c>
      <c r="J435" s="33" t="s">
        <v>30</v>
      </c>
      <c r="K435" s="35" t="s">
        <v>22</v>
      </c>
      <c r="L435" s="34" t="s">
        <v>23</v>
      </c>
      <c r="M435" s="36">
        <v>68806.429999999993</v>
      </c>
    </row>
    <row r="436" spans="1:13" x14ac:dyDescent="0.25">
      <c r="C436" s="30">
        <v>43089</v>
      </c>
      <c r="D436" s="31" t="s">
        <v>517</v>
      </c>
      <c r="E436" s="32" t="s">
        <v>514</v>
      </c>
      <c r="F436" s="32" t="s">
        <v>46</v>
      </c>
      <c r="G436" s="33" t="s">
        <v>515</v>
      </c>
      <c r="H436" s="34" t="s">
        <v>516</v>
      </c>
      <c r="I436" s="32" t="s">
        <v>46</v>
      </c>
      <c r="J436" s="33" t="s">
        <v>30</v>
      </c>
      <c r="K436" s="35" t="s">
        <v>22</v>
      </c>
      <c r="L436" s="34" t="s">
        <v>23</v>
      </c>
      <c r="M436" s="36">
        <v>-130</v>
      </c>
    </row>
    <row r="437" spans="1:13" x14ac:dyDescent="0.25">
      <c r="C437" s="30">
        <v>43089</v>
      </c>
      <c r="D437" s="31" t="s">
        <v>519</v>
      </c>
      <c r="E437" s="32" t="s">
        <v>514</v>
      </c>
      <c r="F437" s="32" t="s">
        <v>46</v>
      </c>
      <c r="G437" s="33" t="s">
        <v>515</v>
      </c>
      <c r="H437" s="34" t="s">
        <v>516</v>
      </c>
      <c r="I437" s="32" t="s">
        <v>46</v>
      </c>
      <c r="J437" s="33" t="s">
        <v>30</v>
      </c>
      <c r="K437" s="35" t="s">
        <v>22</v>
      </c>
      <c r="L437" s="34" t="s">
        <v>23</v>
      </c>
      <c r="M437" s="36">
        <v>16520</v>
      </c>
    </row>
    <row r="438" spans="1:13" x14ac:dyDescent="0.25">
      <c r="C438" s="30">
        <v>43089</v>
      </c>
      <c r="D438" s="31" t="s">
        <v>521</v>
      </c>
      <c r="E438" s="32" t="s">
        <v>518</v>
      </c>
      <c r="F438" s="32" t="s">
        <v>46</v>
      </c>
      <c r="G438" s="33" t="s">
        <v>522</v>
      </c>
      <c r="H438" s="34" t="s">
        <v>516</v>
      </c>
      <c r="I438" s="32" t="s">
        <v>46</v>
      </c>
      <c r="J438" s="33" t="s">
        <v>30</v>
      </c>
      <c r="K438" s="35" t="s">
        <v>22</v>
      </c>
      <c r="L438" s="34" t="s">
        <v>23</v>
      </c>
      <c r="M438" s="36">
        <v>48596</v>
      </c>
    </row>
    <row r="439" spans="1:13" x14ac:dyDescent="0.25">
      <c r="C439" s="30">
        <v>43189</v>
      </c>
      <c r="D439" s="31" t="s">
        <v>513</v>
      </c>
      <c r="E439" s="32" t="s">
        <v>514</v>
      </c>
      <c r="F439" s="32" t="s">
        <v>56</v>
      </c>
      <c r="G439" s="33" t="s">
        <v>515</v>
      </c>
      <c r="H439" s="34" t="s">
        <v>516</v>
      </c>
      <c r="I439" s="32" t="s">
        <v>56</v>
      </c>
      <c r="J439" s="33" t="s">
        <v>30</v>
      </c>
      <c r="K439" s="35" t="s">
        <v>22</v>
      </c>
      <c r="L439" s="34" t="s">
        <v>23</v>
      </c>
      <c r="M439" s="36">
        <v>164419.99</v>
      </c>
    </row>
    <row r="440" spans="1:13" x14ac:dyDescent="0.25">
      <c r="C440" s="30">
        <v>43189</v>
      </c>
      <c r="D440" s="31" t="s">
        <v>517</v>
      </c>
      <c r="E440" s="32" t="s">
        <v>514</v>
      </c>
      <c r="F440" s="32" t="s">
        <v>56</v>
      </c>
      <c r="G440" s="33" t="s">
        <v>515</v>
      </c>
      <c r="H440" s="34" t="s">
        <v>516</v>
      </c>
      <c r="I440" s="32" t="s">
        <v>56</v>
      </c>
      <c r="J440" s="33" t="s">
        <v>30</v>
      </c>
      <c r="K440" s="35" t="s">
        <v>22</v>
      </c>
      <c r="L440" s="34" t="s">
        <v>23</v>
      </c>
      <c r="M440" s="36">
        <v>28630</v>
      </c>
    </row>
    <row r="441" spans="1:13" x14ac:dyDescent="0.25">
      <c r="C441" s="30">
        <v>43189</v>
      </c>
      <c r="D441" s="31" t="s">
        <v>519</v>
      </c>
      <c r="E441" s="32" t="s">
        <v>514</v>
      </c>
      <c r="F441" s="32" t="s">
        <v>56</v>
      </c>
      <c r="G441" s="33" t="s">
        <v>515</v>
      </c>
      <c r="H441" s="34" t="s">
        <v>516</v>
      </c>
      <c r="I441" s="32" t="s">
        <v>56</v>
      </c>
      <c r="J441" s="33" t="s">
        <v>30</v>
      </c>
      <c r="K441" s="35" t="s">
        <v>22</v>
      </c>
      <c r="L441" s="34" t="s">
        <v>23</v>
      </c>
      <c r="M441" s="36">
        <v>9225</v>
      </c>
    </row>
    <row r="442" spans="1:13" x14ac:dyDescent="0.25">
      <c r="C442" s="30">
        <v>43189</v>
      </c>
      <c r="D442" s="31" t="s">
        <v>521</v>
      </c>
      <c r="E442" s="32" t="s">
        <v>518</v>
      </c>
      <c r="F442" s="32" t="s">
        <v>56</v>
      </c>
      <c r="G442" s="33" t="s">
        <v>522</v>
      </c>
      <c r="H442" s="34" t="s">
        <v>516</v>
      </c>
      <c r="I442" s="32" t="s">
        <v>56</v>
      </c>
      <c r="J442" s="33" t="s">
        <v>30</v>
      </c>
      <c r="K442" s="35" t="s">
        <v>22</v>
      </c>
      <c r="L442" s="34" t="s">
        <v>23</v>
      </c>
      <c r="M442" s="36">
        <v>74352</v>
      </c>
    </row>
    <row r="443" spans="1:13" x14ac:dyDescent="0.25">
      <c r="C443" s="30">
        <v>43281</v>
      </c>
      <c r="D443" s="31" t="s">
        <v>513</v>
      </c>
      <c r="E443" s="32" t="s">
        <v>514</v>
      </c>
      <c r="F443" s="32" t="s">
        <v>67</v>
      </c>
      <c r="G443" s="33" t="s">
        <v>515</v>
      </c>
      <c r="H443" s="34" t="s">
        <v>516</v>
      </c>
      <c r="I443" s="32" t="s">
        <v>67</v>
      </c>
      <c r="J443" s="33" t="s">
        <v>30</v>
      </c>
      <c r="K443" s="35" t="s">
        <v>22</v>
      </c>
      <c r="L443" s="34" t="s">
        <v>23</v>
      </c>
      <c r="M443" s="36">
        <v>329647</v>
      </c>
    </row>
    <row r="444" spans="1:13" x14ac:dyDescent="0.25">
      <c r="C444" s="30">
        <v>43281</v>
      </c>
      <c r="D444" s="31" t="s">
        <v>517</v>
      </c>
      <c r="E444" s="32" t="s">
        <v>514</v>
      </c>
      <c r="F444" s="32" t="s">
        <v>67</v>
      </c>
      <c r="G444" s="33" t="s">
        <v>515</v>
      </c>
      <c r="H444" s="34" t="s">
        <v>516</v>
      </c>
      <c r="I444" s="32" t="s">
        <v>67</v>
      </c>
      <c r="J444" s="33" t="s">
        <v>30</v>
      </c>
      <c r="K444" s="35" t="s">
        <v>22</v>
      </c>
      <c r="L444" s="34" t="s">
        <v>23</v>
      </c>
      <c r="M444" s="36">
        <v>9700</v>
      </c>
    </row>
    <row r="445" spans="1:13" x14ac:dyDescent="0.25">
      <c r="C445" s="30">
        <v>43281</v>
      </c>
      <c r="D445" s="31" t="s">
        <v>519</v>
      </c>
      <c r="E445" s="32" t="s">
        <v>514</v>
      </c>
      <c r="F445" s="32" t="s">
        <v>67</v>
      </c>
      <c r="G445" s="33" t="s">
        <v>515</v>
      </c>
      <c r="H445" s="34" t="s">
        <v>516</v>
      </c>
      <c r="I445" s="32" t="s">
        <v>67</v>
      </c>
      <c r="J445" s="33" t="s">
        <v>30</v>
      </c>
      <c r="K445" s="35" t="s">
        <v>22</v>
      </c>
      <c r="L445" s="34" t="s">
        <v>23</v>
      </c>
      <c r="M445" s="36">
        <v>26425</v>
      </c>
    </row>
    <row r="446" spans="1:13" x14ac:dyDescent="0.25">
      <c r="C446" s="30">
        <v>43281</v>
      </c>
      <c r="D446" s="31" t="s">
        <v>521</v>
      </c>
      <c r="E446" s="32" t="s">
        <v>518</v>
      </c>
      <c r="F446" s="32" t="s">
        <v>67</v>
      </c>
      <c r="G446" s="33" t="s">
        <v>522</v>
      </c>
      <c r="H446" s="34" t="s">
        <v>516</v>
      </c>
      <c r="I446" s="32" t="s">
        <v>67</v>
      </c>
      <c r="J446" s="33" t="s">
        <v>30</v>
      </c>
      <c r="K446" s="35" t="s">
        <v>22</v>
      </c>
      <c r="L446" s="34" t="s">
        <v>23</v>
      </c>
      <c r="M446" s="36">
        <v>71817</v>
      </c>
    </row>
    <row r="447" spans="1:13" x14ac:dyDescent="0.25">
      <c r="C447" s="38"/>
      <c r="D447" s="39"/>
      <c r="E447" s="40"/>
      <c r="F447" s="41"/>
      <c r="G447" s="42"/>
      <c r="H447" s="42"/>
      <c r="I447" s="41"/>
      <c r="J447" s="42"/>
      <c r="K447" s="37"/>
      <c r="L447" s="42"/>
      <c r="M447" s="55"/>
    </row>
    <row r="448" spans="1:13" ht="21" x14ac:dyDescent="0.25">
      <c r="A448" s="56"/>
      <c r="B448" s="44" t="s">
        <v>530</v>
      </c>
      <c r="C448" s="45"/>
      <c r="D448" s="46"/>
      <c r="E448" s="47"/>
      <c r="F448" s="48"/>
      <c r="G448" s="49"/>
      <c r="H448" s="49"/>
      <c r="I448" s="50" t="s">
        <v>2</v>
      </c>
      <c r="J448" s="49">
        <f>COUNT(M450:M462)</f>
        <v>12</v>
      </c>
      <c r="K448" s="51"/>
      <c r="L448" s="52" t="s">
        <v>3</v>
      </c>
      <c r="M448" s="53">
        <f>SUM(M450:M462)</f>
        <v>10453739.859999999</v>
      </c>
    </row>
    <row r="449" spans="1:13" ht="37.5" x14ac:dyDescent="0.25">
      <c r="A449" s="23"/>
      <c r="B449" s="23"/>
      <c r="C449" s="24" t="s">
        <v>5</v>
      </c>
      <c r="D449" s="25" t="s">
        <v>6</v>
      </c>
      <c r="E449" s="26" t="s">
        <v>7</v>
      </c>
      <c r="F449" s="27" t="s">
        <v>8</v>
      </c>
      <c r="G449" s="28" t="s">
        <v>9</v>
      </c>
      <c r="H449" s="28" t="s">
        <v>10</v>
      </c>
      <c r="I449" s="27" t="s">
        <v>11</v>
      </c>
      <c r="J449" s="27" t="s">
        <v>12</v>
      </c>
      <c r="K449" s="27" t="s">
        <v>13</v>
      </c>
      <c r="L449" s="28" t="s">
        <v>14</v>
      </c>
      <c r="M449" s="29" t="s">
        <v>15</v>
      </c>
    </row>
    <row r="450" spans="1:13" ht="30" x14ac:dyDescent="0.25">
      <c r="C450" s="30">
        <v>42929</v>
      </c>
      <c r="D450" s="31">
        <v>18004</v>
      </c>
      <c r="E450" s="32" t="s">
        <v>531</v>
      </c>
      <c r="F450" s="32" t="s">
        <v>532</v>
      </c>
      <c r="G450" s="33" t="s">
        <v>533</v>
      </c>
      <c r="H450" s="33" t="s">
        <v>516</v>
      </c>
      <c r="I450" s="32" t="s">
        <v>286</v>
      </c>
      <c r="J450" s="33" t="s">
        <v>38</v>
      </c>
      <c r="K450" s="32" t="s">
        <v>22</v>
      </c>
      <c r="L450" s="33" t="s">
        <v>534</v>
      </c>
      <c r="M450" s="36">
        <v>9998000</v>
      </c>
    </row>
    <row r="451" spans="1:13" x14ac:dyDescent="0.25">
      <c r="C451" s="30">
        <v>43006</v>
      </c>
      <c r="D451" s="31">
        <v>17208</v>
      </c>
      <c r="E451" s="32" t="s">
        <v>535</v>
      </c>
      <c r="F451" s="32" t="s">
        <v>536</v>
      </c>
      <c r="G451" s="33" t="s">
        <v>533</v>
      </c>
      <c r="H451" s="34" t="s">
        <v>516</v>
      </c>
      <c r="I451" s="32" t="s">
        <v>537</v>
      </c>
      <c r="J451" s="33" t="s">
        <v>137</v>
      </c>
      <c r="K451" s="35" t="s">
        <v>22</v>
      </c>
      <c r="L451" s="34" t="s">
        <v>51</v>
      </c>
      <c r="M451" s="36">
        <v>9884</v>
      </c>
    </row>
    <row r="452" spans="1:13" x14ac:dyDescent="0.25">
      <c r="C452" s="30">
        <v>43007</v>
      </c>
      <c r="D452" s="31" t="s">
        <v>538</v>
      </c>
      <c r="E452" s="32" t="s">
        <v>535</v>
      </c>
      <c r="F452" s="32" t="s">
        <v>27</v>
      </c>
      <c r="G452" s="33" t="s">
        <v>533</v>
      </c>
      <c r="H452" s="54" t="s">
        <v>516</v>
      </c>
      <c r="I452" s="32" t="s">
        <v>27</v>
      </c>
      <c r="J452" s="33" t="s">
        <v>30</v>
      </c>
      <c r="K452" s="35" t="s">
        <v>22</v>
      </c>
      <c r="L452" s="34" t="s">
        <v>23</v>
      </c>
      <c r="M452" s="36">
        <v>63734.569999999992</v>
      </c>
    </row>
    <row r="453" spans="1:13" x14ac:dyDescent="0.25">
      <c r="C453" s="30">
        <v>43006</v>
      </c>
      <c r="D453" s="31">
        <v>17208</v>
      </c>
      <c r="E453" s="32" t="s">
        <v>539</v>
      </c>
      <c r="F453" s="32" t="s">
        <v>536</v>
      </c>
      <c r="G453" s="33" t="s">
        <v>533</v>
      </c>
      <c r="H453" s="34" t="s">
        <v>516</v>
      </c>
      <c r="I453" s="32" t="s">
        <v>537</v>
      </c>
      <c r="J453" s="33" t="s">
        <v>137</v>
      </c>
      <c r="K453" s="35" t="s">
        <v>22</v>
      </c>
      <c r="L453" s="34" t="s">
        <v>51</v>
      </c>
      <c r="M453" s="36">
        <v>9884</v>
      </c>
    </row>
    <row r="454" spans="1:13" x14ac:dyDescent="0.25">
      <c r="C454" s="30">
        <v>43006</v>
      </c>
      <c r="D454" s="31">
        <v>17208</v>
      </c>
      <c r="E454" s="32" t="s">
        <v>540</v>
      </c>
      <c r="F454" s="32" t="s">
        <v>536</v>
      </c>
      <c r="G454" s="33" t="s">
        <v>533</v>
      </c>
      <c r="H454" s="34" t="s">
        <v>516</v>
      </c>
      <c r="I454" s="32" t="s">
        <v>537</v>
      </c>
      <c r="J454" s="33" t="s">
        <v>137</v>
      </c>
      <c r="K454" s="35" t="s">
        <v>22</v>
      </c>
      <c r="L454" s="34" t="s">
        <v>51</v>
      </c>
      <c r="M454" s="36">
        <v>9884</v>
      </c>
    </row>
    <row r="455" spans="1:13" x14ac:dyDescent="0.25">
      <c r="C455" s="30">
        <v>43056</v>
      </c>
      <c r="D455" s="31">
        <v>17208</v>
      </c>
      <c r="E455" s="32" t="s">
        <v>535</v>
      </c>
      <c r="F455" s="32" t="s">
        <v>536</v>
      </c>
      <c r="G455" s="33" t="s">
        <v>533</v>
      </c>
      <c r="H455" s="34" t="s">
        <v>516</v>
      </c>
      <c r="I455" s="32" t="s">
        <v>537</v>
      </c>
      <c r="J455" s="33" t="s">
        <v>137</v>
      </c>
      <c r="K455" s="35" t="s">
        <v>22</v>
      </c>
      <c r="L455" s="34" t="s">
        <v>51</v>
      </c>
      <c r="M455" s="36">
        <v>1367</v>
      </c>
    </row>
    <row r="456" spans="1:13" x14ac:dyDescent="0.25">
      <c r="C456" s="30">
        <v>43056</v>
      </c>
      <c r="D456" s="31">
        <v>17208</v>
      </c>
      <c r="E456" s="32" t="s">
        <v>539</v>
      </c>
      <c r="F456" s="32" t="s">
        <v>536</v>
      </c>
      <c r="G456" s="33" t="s">
        <v>533</v>
      </c>
      <c r="H456" s="34" t="s">
        <v>516</v>
      </c>
      <c r="I456" s="32" t="s">
        <v>537</v>
      </c>
      <c r="J456" s="33" t="s">
        <v>137</v>
      </c>
      <c r="K456" s="35" t="s">
        <v>22</v>
      </c>
      <c r="L456" s="34" t="s">
        <v>51</v>
      </c>
      <c r="M456" s="36">
        <v>1367</v>
      </c>
    </row>
    <row r="457" spans="1:13" x14ac:dyDescent="0.25">
      <c r="C457" s="30">
        <v>43056</v>
      </c>
      <c r="D457" s="31">
        <v>17208</v>
      </c>
      <c r="E457" s="32" t="s">
        <v>540</v>
      </c>
      <c r="F457" s="32" t="s">
        <v>536</v>
      </c>
      <c r="G457" s="33" t="s">
        <v>533</v>
      </c>
      <c r="H457" s="34" t="s">
        <v>516</v>
      </c>
      <c r="I457" s="32" t="s">
        <v>537</v>
      </c>
      <c r="J457" s="33" t="s">
        <v>137</v>
      </c>
      <c r="K457" s="35" t="s">
        <v>22</v>
      </c>
      <c r="L457" s="34" t="s">
        <v>51</v>
      </c>
      <c r="M457" s="36">
        <v>1366</v>
      </c>
    </row>
    <row r="458" spans="1:13" x14ac:dyDescent="0.25">
      <c r="C458" s="30">
        <v>43089</v>
      </c>
      <c r="D458" s="31" t="s">
        <v>538</v>
      </c>
      <c r="E458" s="32" t="s">
        <v>535</v>
      </c>
      <c r="F458" s="32" t="s">
        <v>46</v>
      </c>
      <c r="G458" s="33" t="s">
        <v>533</v>
      </c>
      <c r="H458" s="34" t="s">
        <v>516</v>
      </c>
      <c r="I458" s="32" t="s">
        <v>46</v>
      </c>
      <c r="J458" s="33" t="s">
        <v>30</v>
      </c>
      <c r="K458" s="35" t="s">
        <v>22</v>
      </c>
      <c r="L458" s="34" t="s">
        <v>23</v>
      </c>
      <c r="M458" s="36">
        <v>24472.25</v>
      </c>
    </row>
    <row r="459" spans="1:13" x14ac:dyDescent="0.25">
      <c r="C459" s="30">
        <v>43151</v>
      </c>
      <c r="D459" s="31">
        <v>18121</v>
      </c>
      <c r="E459" s="32" t="s">
        <v>535</v>
      </c>
      <c r="F459" s="32" t="s">
        <v>541</v>
      </c>
      <c r="G459" s="33" t="s">
        <v>533</v>
      </c>
      <c r="H459" s="34" t="s">
        <v>516</v>
      </c>
      <c r="I459" s="32" t="s">
        <v>537</v>
      </c>
      <c r="J459" s="33" t="s">
        <v>137</v>
      </c>
      <c r="K459" s="35" t="s">
        <v>22</v>
      </c>
      <c r="L459" s="34" t="s">
        <v>51</v>
      </c>
      <c r="M459" s="36">
        <v>300000</v>
      </c>
    </row>
    <row r="460" spans="1:13" x14ac:dyDescent="0.25">
      <c r="C460" s="30">
        <v>43189</v>
      </c>
      <c r="D460" s="31" t="s">
        <v>538</v>
      </c>
      <c r="E460" s="32" t="s">
        <v>535</v>
      </c>
      <c r="F460" s="32" t="s">
        <v>56</v>
      </c>
      <c r="G460" s="33" t="s">
        <v>533</v>
      </c>
      <c r="H460" s="34" t="s">
        <v>516</v>
      </c>
      <c r="I460" s="32" t="s">
        <v>56</v>
      </c>
      <c r="J460" s="33" t="s">
        <v>30</v>
      </c>
      <c r="K460" s="35" t="s">
        <v>22</v>
      </c>
      <c r="L460" s="34" t="s">
        <v>23</v>
      </c>
      <c r="M460" s="36">
        <v>24802.78</v>
      </c>
    </row>
    <row r="461" spans="1:13" x14ac:dyDescent="0.25">
      <c r="C461" s="30">
        <v>43281</v>
      </c>
      <c r="D461" s="31" t="s">
        <v>538</v>
      </c>
      <c r="E461" s="32" t="s">
        <v>535</v>
      </c>
      <c r="F461" s="32" t="s">
        <v>67</v>
      </c>
      <c r="G461" s="33" t="s">
        <v>533</v>
      </c>
      <c r="H461" s="34" t="s">
        <v>516</v>
      </c>
      <c r="I461" s="32" t="s">
        <v>67</v>
      </c>
      <c r="J461" s="33" t="s">
        <v>30</v>
      </c>
      <c r="K461" s="35" t="s">
        <v>22</v>
      </c>
      <c r="L461" s="34" t="s">
        <v>23</v>
      </c>
      <c r="M461" s="36">
        <v>8978.26</v>
      </c>
    </row>
    <row r="462" spans="1:13" x14ac:dyDescent="0.25">
      <c r="C462" s="38"/>
      <c r="D462" s="39"/>
      <c r="E462" s="37"/>
      <c r="F462" s="41"/>
      <c r="G462" s="42"/>
      <c r="H462" s="42"/>
      <c r="I462" s="37"/>
      <c r="J462" s="42"/>
      <c r="K462" s="81"/>
      <c r="L462" s="42"/>
      <c r="M462" s="55"/>
    </row>
    <row r="463" spans="1:13" ht="21" x14ac:dyDescent="0.25">
      <c r="A463" s="56"/>
      <c r="B463" s="44" t="s">
        <v>542</v>
      </c>
      <c r="C463" s="45"/>
      <c r="D463" s="46"/>
      <c r="E463" s="47"/>
      <c r="F463" s="48"/>
      <c r="G463" s="49"/>
      <c r="H463" s="49"/>
      <c r="I463" s="50" t="s">
        <v>2</v>
      </c>
      <c r="J463" s="49">
        <f>COUNT(M465:M472)</f>
        <v>7</v>
      </c>
      <c r="K463" s="51"/>
      <c r="L463" s="52" t="s">
        <v>3</v>
      </c>
      <c r="M463" s="53">
        <f>SUM(M465:M472)</f>
        <v>184667.61</v>
      </c>
    </row>
    <row r="464" spans="1:13" ht="37.5" x14ac:dyDescent="0.25">
      <c r="A464" s="23"/>
      <c r="B464" s="23"/>
      <c r="C464" s="24" t="s">
        <v>5</v>
      </c>
      <c r="D464" s="25" t="s">
        <v>6</v>
      </c>
      <c r="E464" s="26" t="s">
        <v>7</v>
      </c>
      <c r="F464" s="27" t="s">
        <v>8</v>
      </c>
      <c r="G464" s="28" t="s">
        <v>9</v>
      </c>
      <c r="H464" s="28" t="s">
        <v>10</v>
      </c>
      <c r="I464" s="27" t="s">
        <v>11</v>
      </c>
      <c r="J464" s="27" t="s">
        <v>12</v>
      </c>
      <c r="K464" s="27" t="s">
        <v>13</v>
      </c>
      <c r="L464" s="28" t="s">
        <v>14</v>
      </c>
      <c r="M464" s="29" t="s">
        <v>15</v>
      </c>
    </row>
    <row r="465" spans="1:13" ht="30" x14ac:dyDescent="0.25">
      <c r="C465" s="30">
        <v>42934</v>
      </c>
      <c r="D465" s="31">
        <v>18013</v>
      </c>
      <c r="E465" s="32" t="s">
        <v>543</v>
      </c>
      <c r="F465" s="32" t="s">
        <v>544</v>
      </c>
      <c r="G465" s="33" t="s">
        <v>545</v>
      </c>
      <c r="H465" s="33" t="s">
        <v>516</v>
      </c>
      <c r="I465" s="32" t="s">
        <v>546</v>
      </c>
      <c r="J465" s="33" t="s">
        <v>137</v>
      </c>
      <c r="K465" s="32" t="s">
        <v>22</v>
      </c>
      <c r="L465" s="33" t="s">
        <v>51</v>
      </c>
      <c r="M465" s="36">
        <v>2035</v>
      </c>
    </row>
    <row r="466" spans="1:13" x14ac:dyDescent="0.25">
      <c r="C466" s="30">
        <v>43007</v>
      </c>
      <c r="D466" s="31" t="s">
        <v>547</v>
      </c>
      <c r="E466" s="32" t="s">
        <v>543</v>
      </c>
      <c r="F466" s="32" t="s">
        <v>27</v>
      </c>
      <c r="G466" s="33" t="s">
        <v>545</v>
      </c>
      <c r="H466" s="54" t="s">
        <v>516</v>
      </c>
      <c r="I466" s="32" t="s">
        <v>27</v>
      </c>
      <c r="J466" s="33" t="s">
        <v>30</v>
      </c>
      <c r="K466" s="35" t="s">
        <v>22</v>
      </c>
      <c r="L466" s="34" t="s">
        <v>23</v>
      </c>
      <c r="M466" s="36">
        <v>16738.61</v>
      </c>
    </row>
    <row r="467" spans="1:13" ht="30" x14ac:dyDescent="0.25">
      <c r="C467" s="30">
        <v>43083</v>
      </c>
      <c r="D467" s="31">
        <v>18086</v>
      </c>
      <c r="E467" s="32" t="s">
        <v>543</v>
      </c>
      <c r="F467" s="32" t="s">
        <v>548</v>
      </c>
      <c r="G467" s="33" t="s">
        <v>545</v>
      </c>
      <c r="H467" s="34" t="s">
        <v>516</v>
      </c>
      <c r="I467" s="32" t="s">
        <v>546</v>
      </c>
      <c r="J467" s="33" t="s">
        <v>137</v>
      </c>
      <c r="K467" s="35" t="s">
        <v>22</v>
      </c>
      <c r="L467" s="34" t="s">
        <v>51</v>
      </c>
      <c r="M467" s="36">
        <v>18747</v>
      </c>
    </row>
    <row r="468" spans="1:13" ht="45" x14ac:dyDescent="0.25">
      <c r="C468" s="57">
        <v>43104</v>
      </c>
      <c r="D468" s="58">
        <v>18092</v>
      </c>
      <c r="E468" s="35" t="s">
        <v>543</v>
      </c>
      <c r="F468" s="35" t="s">
        <v>549</v>
      </c>
      <c r="G468" s="34" t="s">
        <v>545</v>
      </c>
      <c r="H468" s="34" t="s">
        <v>516</v>
      </c>
      <c r="I468" s="35" t="s">
        <v>550</v>
      </c>
      <c r="J468" s="34" t="s">
        <v>137</v>
      </c>
      <c r="K468" s="35" t="s">
        <v>22</v>
      </c>
      <c r="L468" s="34" t="s">
        <v>39</v>
      </c>
      <c r="M468" s="59">
        <v>65773</v>
      </c>
    </row>
    <row r="469" spans="1:13" ht="30" x14ac:dyDescent="0.25">
      <c r="C469" s="57">
        <v>43104</v>
      </c>
      <c r="D469" s="58">
        <v>18093</v>
      </c>
      <c r="E469" s="35" t="s">
        <v>543</v>
      </c>
      <c r="F469" s="35" t="s">
        <v>551</v>
      </c>
      <c r="G469" s="34" t="s">
        <v>545</v>
      </c>
      <c r="H469" s="34" t="s">
        <v>516</v>
      </c>
      <c r="I469" s="35" t="s">
        <v>546</v>
      </c>
      <c r="J469" s="34" t="s">
        <v>137</v>
      </c>
      <c r="K469" s="35" t="s">
        <v>22</v>
      </c>
      <c r="L469" s="34" t="s">
        <v>51</v>
      </c>
      <c r="M469" s="59">
        <v>6192</v>
      </c>
    </row>
    <row r="470" spans="1:13" ht="30" x14ac:dyDescent="0.25">
      <c r="C470" s="30">
        <v>43228</v>
      </c>
      <c r="D470" s="31">
        <v>18160</v>
      </c>
      <c r="E470" s="32" t="s">
        <v>543</v>
      </c>
      <c r="F470" s="32" t="s">
        <v>552</v>
      </c>
      <c r="G470" s="33" t="s">
        <v>545</v>
      </c>
      <c r="H470" s="34" t="s">
        <v>516</v>
      </c>
      <c r="I470" s="32" t="s">
        <v>550</v>
      </c>
      <c r="J470" s="33" t="s">
        <v>137</v>
      </c>
      <c r="K470" s="35" t="s">
        <v>22</v>
      </c>
      <c r="L470" s="34" t="s">
        <v>51</v>
      </c>
      <c r="M470" s="36">
        <v>36913</v>
      </c>
    </row>
    <row r="471" spans="1:13" ht="30" x14ac:dyDescent="0.25">
      <c r="C471" s="30">
        <v>43221</v>
      </c>
      <c r="D471" s="31">
        <v>18162</v>
      </c>
      <c r="E471" s="32" t="s">
        <v>543</v>
      </c>
      <c r="F471" s="32" t="s">
        <v>553</v>
      </c>
      <c r="G471" s="33" t="s">
        <v>545</v>
      </c>
      <c r="H471" s="34" t="s">
        <v>516</v>
      </c>
      <c r="I471" s="32" t="s">
        <v>554</v>
      </c>
      <c r="J471" s="33" t="s">
        <v>137</v>
      </c>
      <c r="K471" s="35" t="s">
        <v>22</v>
      </c>
      <c r="L471" s="34" t="s">
        <v>51</v>
      </c>
      <c r="M471" s="36">
        <v>38269</v>
      </c>
    </row>
    <row r="472" spans="1:13" x14ac:dyDescent="0.25">
      <c r="C472" s="38"/>
      <c r="D472" s="39"/>
      <c r="E472" s="40"/>
      <c r="F472" s="41"/>
      <c r="G472" s="42"/>
      <c r="H472" s="42"/>
      <c r="I472" s="41"/>
      <c r="J472" s="42"/>
      <c r="K472" s="37"/>
      <c r="L472" s="42"/>
      <c r="M472" s="55"/>
    </row>
    <row r="473" spans="1:13" ht="21" x14ac:dyDescent="0.25">
      <c r="A473" s="56"/>
      <c r="B473" s="44" t="s">
        <v>555</v>
      </c>
      <c r="C473" s="45"/>
      <c r="D473" s="46"/>
      <c r="E473" s="47"/>
      <c r="F473" s="48"/>
      <c r="G473" s="49"/>
      <c r="H473" s="49"/>
      <c r="I473" s="50" t="s">
        <v>2</v>
      </c>
      <c r="J473" s="49">
        <f>COUNT(M475:M479)</f>
        <v>4</v>
      </c>
      <c r="K473" s="51"/>
      <c r="L473" s="52" t="s">
        <v>3</v>
      </c>
      <c r="M473" s="53">
        <f>SUM(M475:M479)</f>
        <v>2241432.7999999998</v>
      </c>
    </row>
    <row r="474" spans="1:13" ht="37.5" x14ac:dyDescent="0.25">
      <c r="A474" s="23"/>
      <c r="B474" s="23"/>
      <c r="C474" s="24" t="s">
        <v>5</v>
      </c>
      <c r="D474" s="25" t="s">
        <v>6</v>
      </c>
      <c r="E474" s="26" t="s">
        <v>7</v>
      </c>
      <c r="F474" s="27" t="s">
        <v>8</v>
      </c>
      <c r="G474" s="28" t="s">
        <v>9</v>
      </c>
      <c r="H474" s="28" t="s">
        <v>10</v>
      </c>
      <c r="I474" s="27" t="s">
        <v>11</v>
      </c>
      <c r="J474" s="27" t="s">
        <v>12</v>
      </c>
      <c r="K474" s="27" t="s">
        <v>13</v>
      </c>
      <c r="L474" s="28" t="s">
        <v>14</v>
      </c>
      <c r="M474" s="29" t="s">
        <v>15</v>
      </c>
    </row>
    <row r="475" spans="1:13" x14ac:dyDescent="0.25">
      <c r="C475" s="30">
        <v>43252</v>
      </c>
      <c r="D475" s="31" t="s">
        <v>556</v>
      </c>
      <c r="E475" s="32" t="s">
        <v>557</v>
      </c>
      <c r="F475" s="32" t="s">
        <v>27</v>
      </c>
      <c r="G475" s="33" t="s">
        <v>558</v>
      </c>
      <c r="H475" s="34" t="s">
        <v>516</v>
      </c>
      <c r="I475" s="32" t="s">
        <v>27</v>
      </c>
      <c r="J475" s="33" t="s">
        <v>30</v>
      </c>
      <c r="K475" s="35" t="s">
        <v>22</v>
      </c>
      <c r="L475" s="34" t="s">
        <v>23</v>
      </c>
      <c r="M475" s="36">
        <v>583396</v>
      </c>
    </row>
    <row r="476" spans="1:13" x14ac:dyDescent="0.25">
      <c r="C476" s="30">
        <v>43252</v>
      </c>
      <c r="D476" s="31" t="s">
        <v>556</v>
      </c>
      <c r="E476" s="32" t="s">
        <v>557</v>
      </c>
      <c r="F476" s="32" t="s">
        <v>46</v>
      </c>
      <c r="G476" s="33" t="s">
        <v>558</v>
      </c>
      <c r="H476" s="34" t="s">
        <v>516</v>
      </c>
      <c r="I476" s="32" t="s">
        <v>46</v>
      </c>
      <c r="J476" s="33" t="s">
        <v>30</v>
      </c>
      <c r="K476" s="35" t="s">
        <v>22</v>
      </c>
      <c r="L476" s="34" t="s">
        <v>23</v>
      </c>
      <c r="M476" s="36">
        <v>1353692</v>
      </c>
    </row>
    <row r="477" spans="1:13" x14ac:dyDescent="0.25">
      <c r="C477" s="30">
        <v>43252</v>
      </c>
      <c r="D477" s="31" t="s">
        <v>556</v>
      </c>
      <c r="E477" s="32" t="s">
        <v>557</v>
      </c>
      <c r="F477" s="32" t="s">
        <v>56</v>
      </c>
      <c r="G477" s="33" t="s">
        <v>558</v>
      </c>
      <c r="H477" s="34" t="s">
        <v>516</v>
      </c>
      <c r="I477" s="32" t="s">
        <v>56</v>
      </c>
      <c r="J477" s="33" t="s">
        <v>30</v>
      </c>
      <c r="K477" s="35" t="s">
        <v>22</v>
      </c>
      <c r="L477" s="34" t="s">
        <v>23</v>
      </c>
      <c r="M477" s="36">
        <v>-165025</v>
      </c>
    </row>
    <row r="478" spans="1:13" x14ac:dyDescent="0.25">
      <c r="C478" s="30">
        <v>43281</v>
      </c>
      <c r="D478" s="31" t="s">
        <v>556</v>
      </c>
      <c r="E478" s="32" t="s">
        <v>559</v>
      </c>
      <c r="F478" s="32" t="s">
        <v>67</v>
      </c>
      <c r="G478" s="33" t="s">
        <v>558</v>
      </c>
      <c r="H478" s="34" t="s">
        <v>516</v>
      </c>
      <c r="I478" s="32" t="s">
        <v>67</v>
      </c>
      <c r="J478" s="33" t="s">
        <v>30</v>
      </c>
      <c r="K478" s="35" t="s">
        <v>22</v>
      </c>
      <c r="L478" s="34" t="s">
        <v>23</v>
      </c>
      <c r="M478" s="36">
        <v>469369.8</v>
      </c>
    </row>
    <row r="479" spans="1:13" x14ac:dyDescent="0.25">
      <c r="C479" s="65"/>
      <c r="D479" s="82"/>
      <c r="E479" s="67"/>
      <c r="F479" s="41"/>
      <c r="G479" s="68"/>
      <c r="H479" s="68"/>
      <c r="I479" s="41"/>
      <c r="J479" s="68"/>
      <c r="K479" s="37"/>
      <c r="L479" s="68"/>
      <c r="M479" s="83"/>
    </row>
    <row r="480" spans="1:13" ht="21" x14ac:dyDescent="0.25">
      <c r="A480" s="56"/>
      <c r="B480" s="44" t="s">
        <v>560</v>
      </c>
      <c r="C480" s="45"/>
      <c r="D480" s="46"/>
      <c r="E480" s="47"/>
      <c r="F480" s="48"/>
      <c r="G480" s="49"/>
      <c r="H480" s="49"/>
      <c r="I480" s="50" t="s">
        <v>2</v>
      </c>
      <c r="J480" s="49">
        <f>COUNT(M482:M491)</f>
        <v>9</v>
      </c>
      <c r="K480" s="51"/>
      <c r="L480" s="52" t="s">
        <v>3</v>
      </c>
      <c r="M480" s="53">
        <f>SUM(M482:M491)</f>
        <v>1004935</v>
      </c>
    </row>
    <row r="481" spans="1:13" ht="37.5" x14ac:dyDescent="0.25">
      <c r="A481" s="23"/>
      <c r="B481" s="23"/>
      <c r="C481" s="24" t="s">
        <v>5</v>
      </c>
      <c r="D481" s="25" t="s">
        <v>6</v>
      </c>
      <c r="E481" s="26" t="s">
        <v>7</v>
      </c>
      <c r="F481" s="27" t="s">
        <v>8</v>
      </c>
      <c r="G481" s="28" t="s">
        <v>9</v>
      </c>
      <c r="H481" s="28" t="s">
        <v>10</v>
      </c>
      <c r="I481" s="27" t="s">
        <v>11</v>
      </c>
      <c r="J481" s="27" t="s">
        <v>12</v>
      </c>
      <c r="K481" s="27" t="s">
        <v>13</v>
      </c>
      <c r="L481" s="28" t="s">
        <v>14</v>
      </c>
      <c r="M481" s="29" t="s">
        <v>15</v>
      </c>
    </row>
    <row r="482" spans="1:13" ht="30" x14ac:dyDescent="0.25">
      <c r="C482" s="30">
        <v>43007</v>
      </c>
      <c r="D482" s="31" t="s">
        <v>561</v>
      </c>
      <c r="E482" s="32" t="s">
        <v>562</v>
      </c>
      <c r="F482" s="32" t="s">
        <v>563</v>
      </c>
      <c r="G482" s="33" t="s">
        <v>564</v>
      </c>
      <c r="H482" s="34" t="s">
        <v>516</v>
      </c>
      <c r="I482" s="32" t="s">
        <v>565</v>
      </c>
      <c r="J482" s="33" t="s">
        <v>30</v>
      </c>
      <c r="K482" s="35" t="s">
        <v>22</v>
      </c>
      <c r="L482" s="34" t="s">
        <v>474</v>
      </c>
      <c r="M482" s="36">
        <v>48984</v>
      </c>
    </row>
    <row r="483" spans="1:13" ht="30" x14ac:dyDescent="0.25">
      <c r="C483" s="30">
        <v>43007</v>
      </c>
      <c r="D483" s="31" t="s">
        <v>561</v>
      </c>
      <c r="E483" s="32" t="s">
        <v>562</v>
      </c>
      <c r="F483" s="32" t="s">
        <v>566</v>
      </c>
      <c r="G483" s="33" t="s">
        <v>564</v>
      </c>
      <c r="H483" s="34" t="s">
        <v>516</v>
      </c>
      <c r="I483" s="32" t="s">
        <v>567</v>
      </c>
      <c r="J483" s="33" t="s">
        <v>30</v>
      </c>
      <c r="K483" s="35" t="s">
        <v>22</v>
      </c>
      <c r="L483" s="34" t="s">
        <v>474</v>
      </c>
      <c r="M483" s="36">
        <v>194986</v>
      </c>
    </row>
    <row r="484" spans="1:13" ht="30" x14ac:dyDescent="0.25">
      <c r="C484" s="30">
        <v>43038</v>
      </c>
      <c r="D484" s="31">
        <v>18062</v>
      </c>
      <c r="E484" s="32" t="s">
        <v>562</v>
      </c>
      <c r="F484" s="32" t="s">
        <v>568</v>
      </c>
      <c r="G484" s="33" t="s">
        <v>564</v>
      </c>
      <c r="H484" s="34" t="s">
        <v>516</v>
      </c>
      <c r="I484" s="32" t="s">
        <v>569</v>
      </c>
      <c r="J484" s="33" t="s">
        <v>43</v>
      </c>
      <c r="K484" s="35" t="s">
        <v>22</v>
      </c>
      <c r="L484" s="34" t="s">
        <v>23</v>
      </c>
      <c r="M484" s="36">
        <v>195800</v>
      </c>
    </row>
    <row r="485" spans="1:13" ht="30" x14ac:dyDescent="0.25">
      <c r="C485" s="30">
        <v>43089</v>
      </c>
      <c r="D485" s="31" t="s">
        <v>561</v>
      </c>
      <c r="E485" s="32" t="s">
        <v>562</v>
      </c>
      <c r="F485" s="32" t="s">
        <v>563</v>
      </c>
      <c r="G485" s="33" t="s">
        <v>564</v>
      </c>
      <c r="H485" s="34" t="s">
        <v>516</v>
      </c>
      <c r="I485" s="32" t="s">
        <v>570</v>
      </c>
      <c r="J485" s="33" t="s">
        <v>30</v>
      </c>
      <c r="K485" s="35" t="s">
        <v>22</v>
      </c>
      <c r="L485" s="34" t="s">
        <v>474</v>
      </c>
      <c r="M485" s="36">
        <v>47631</v>
      </c>
    </row>
    <row r="486" spans="1:13" ht="30" x14ac:dyDescent="0.25">
      <c r="C486" s="30">
        <v>43089</v>
      </c>
      <c r="D486" s="31" t="s">
        <v>561</v>
      </c>
      <c r="E486" s="32" t="s">
        <v>562</v>
      </c>
      <c r="F486" s="32" t="s">
        <v>566</v>
      </c>
      <c r="G486" s="33" t="s">
        <v>564</v>
      </c>
      <c r="H486" s="34" t="s">
        <v>516</v>
      </c>
      <c r="I486" s="32" t="s">
        <v>571</v>
      </c>
      <c r="J486" s="33" t="s">
        <v>30</v>
      </c>
      <c r="K486" s="35" t="s">
        <v>22</v>
      </c>
      <c r="L486" s="34" t="s">
        <v>474</v>
      </c>
      <c r="M486" s="36">
        <v>132833</v>
      </c>
    </row>
    <row r="487" spans="1:13" ht="30" x14ac:dyDescent="0.25">
      <c r="C487" s="30">
        <v>43189</v>
      </c>
      <c r="D487" s="31" t="s">
        <v>561</v>
      </c>
      <c r="E487" s="32" t="s">
        <v>562</v>
      </c>
      <c r="F487" s="32" t="s">
        <v>563</v>
      </c>
      <c r="G487" s="33" t="s">
        <v>564</v>
      </c>
      <c r="H487" s="34" t="s">
        <v>516</v>
      </c>
      <c r="I487" s="32" t="s">
        <v>572</v>
      </c>
      <c r="J487" s="33" t="s">
        <v>30</v>
      </c>
      <c r="K487" s="35" t="s">
        <v>22</v>
      </c>
      <c r="L487" s="34" t="s">
        <v>474</v>
      </c>
      <c r="M487" s="36">
        <v>57335</v>
      </c>
    </row>
    <row r="488" spans="1:13" ht="30" x14ac:dyDescent="0.25">
      <c r="C488" s="30">
        <v>43189</v>
      </c>
      <c r="D488" s="31" t="s">
        <v>561</v>
      </c>
      <c r="E488" s="32" t="s">
        <v>562</v>
      </c>
      <c r="F488" s="32" t="s">
        <v>566</v>
      </c>
      <c r="G488" s="33" t="s">
        <v>564</v>
      </c>
      <c r="H488" s="34" t="s">
        <v>516</v>
      </c>
      <c r="I488" s="32" t="s">
        <v>573</v>
      </c>
      <c r="J488" s="33" t="s">
        <v>30</v>
      </c>
      <c r="K488" s="35" t="s">
        <v>22</v>
      </c>
      <c r="L488" s="34" t="s">
        <v>474</v>
      </c>
      <c r="M488" s="36">
        <v>141847</v>
      </c>
    </row>
    <row r="489" spans="1:13" ht="30" x14ac:dyDescent="0.25">
      <c r="C489" s="30">
        <v>43281</v>
      </c>
      <c r="D489" s="31" t="s">
        <v>561</v>
      </c>
      <c r="E489" s="32" t="s">
        <v>562</v>
      </c>
      <c r="F489" s="32" t="s">
        <v>566</v>
      </c>
      <c r="G489" s="33" t="s">
        <v>564</v>
      </c>
      <c r="H489" s="34" t="s">
        <v>516</v>
      </c>
      <c r="I489" s="32" t="s">
        <v>574</v>
      </c>
      <c r="J489" s="33" t="s">
        <v>30</v>
      </c>
      <c r="K489" s="35" t="s">
        <v>22</v>
      </c>
      <c r="L489" s="34" t="s">
        <v>474</v>
      </c>
      <c r="M489" s="36">
        <v>141847</v>
      </c>
    </row>
    <row r="490" spans="1:13" ht="30" x14ac:dyDescent="0.25">
      <c r="C490" s="30">
        <v>43281</v>
      </c>
      <c r="D490" s="31" t="s">
        <v>561</v>
      </c>
      <c r="E490" s="32" t="s">
        <v>562</v>
      </c>
      <c r="F490" s="32" t="s">
        <v>563</v>
      </c>
      <c r="G490" s="33" t="s">
        <v>564</v>
      </c>
      <c r="H490" s="34" t="s">
        <v>516</v>
      </c>
      <c r="I490" s="32" t="s">
        <v>572</v>
      </c>
      <c r="J490" s="33" t="s">
        <v>30</v>
      </c>
      <c r="K490" s="35" t="s">
        <v>22</v>
      </c>
      <c r="L490" s="34" t="s">
        <v>474</v>
      </c>
      <c r="M490" s="36">
        <v>43672</v>
      </c>
    </row>
    <row r="491" spans="1:13" x14ac:dyDescent="0.25">
      <c r="C491" s="57"/>
      <c r="D491" s="80"/>
      <c r="E491" s="35"/>
      <c r="F491" s="35"/>
      <c r="G491" s="34"/>
      <c r="H491" s="34"/>
      <c r="I491" s="35"/>
      <c r="J491" s="34"/>
      <c r="K491" s="35"/>
      <c r="L491" s="34"/>
      <c r="M491" s="59"/>
    </row>
    <row r="492" spans="1:13" ht="21" x14ac:dyDescent="0.25">
      <c r="A492" s="56"/>
      <c r="B492" s="44" t="s">
        <v>575</v>
      </c>
      <c r="C492" s="45"/>
      <c r="D492" s="46"/>
      <c r="E492" s="47"/>
      <c r="F492" s="48"/>
      <c r="G492" s="49"/>
      <c r="H492" s="49"/>
      <c r="I492" s="50" t="s">
        <v>2</v>
      </c>
      <c r="J492" s="49">
        <f>COUNT(M494:M500)</f>
        <v>6</v>
      </c>
      <c r="K492" s="51"/>
      <c r="L492" s="52" t="s">
        <v>3</v>
      </c>
      <c r="M492" s="53">
        <f>SUM(M494:M500)</f>
        <v>42287</v>
      </c>
    </row>
    <row r="493" spans="1:13" ht="37.5" x14ac:dyDescent="0.25">
      <c r="A493" s="23"/>
      <c r="B493" s="23"/>
      <c r="C493" s="24" t="s">
        <v>5</v>
      </c>
      <c r="D493" s="25" t="s">
        <v>6</v>
      </c>
      <c r="E493" s="26" t="s">
        <v>7</v>
      </c>
      <c r="F493" s="27" t="s">
        <v>8</v>
      </c>
      <c r="G493" s="28" t="s">
        <v>9</v>
      </c>
      <c r="H493" s="28" t="s">
        <v>10</v>
      </c>
      <c r="I493" s="27" t="s">
        <v>11</v>
      </c>
      <c r="J493" s="27" t="s">
        <v>12</v>
      </c>
      <c r="K493" s="27" t="s">
        <v>13</v>
      </c>
      <c r="L493" s="28" t="s">
        <v>14</v>
      </c>
      <c r="M493" s="29" t="s">
        <v>15</v>
      </c>
    </row>
    <row r="494" spans="1:13" x14ac:dyDescent="0.25">
      <c r="C494" s="30">
        <v>43007</v>
      </c>
      <c r="D494" s="31" t="s">
        <v>576</v>
      </c>
      <c r="E494" s="32" t="s">
        <v>518</v>
      </c>
      <c r="F494" s="32" t="s">
        <v>27</v>
      </c>
      <c r="G494" s="33" t="s">
        <v>577</v>
      </c>
      <c r="H494" s="54" t="s">
        <v>516</v>
      </c>
      <c r="I494" s="32" t="s">
        <v>27</v>
      </c>
      <c r="J494" s="33" t="s">
        <v>30</v>
      </c>
      <c r="K494" s="35" t="s">
        <v>22</v>
      </c>
      <c r="L494" s="34" t="s">
        <v>23</v>
      </c>
      <c r="M494" s="36">
        <v>4950</v>
      </c>
    </row>
    <row r="495" spans="1:13" ht="45" x14ac:dyDescent="0.25">
      <c r="C495" s="30">
        <v>43038</v>
      </c>
      <c r="D495" s="31">
        <v>18063</v>
      </c>
      <c r="E495" s="32" t="s">
        <v>518</v>
      </c>
      <c r="F495" s="32" t="s">
        <v>578</v>
      </c>
      <c r="G495" s="33" t="s">
        <v>577</v>
      </c>
      <c r="H495" s="34" t="s">
        <v>516</v>
      </c>
      <c r="I495" s="32" t="s">
        <v>579</v>
      </c>
      <c r="J495" s="33" t="s">
        <v>38</v>
      </c>
      <c r="K495" s="35" t="s">
        <v>580</v>
      </c>
      <c r="L495" s="34" t="s">
        <v>23</v>
      </c>
      <c r="M495" s="36">
        <v>5625</v>
      </c>
    </row>
    <row r="496" spans="1:13" x14ac:dyDescent="0.25">
      <c r="C496" s="30">
        <v>43089</v>
      </c>
      <c r="D496" s="31" t="s">
        <v>576</v>
      </c>
      <c r="E496" s="32" t="s">
        <v>518</v>
      </c>
      <c r="F496" s="32" t="s">
        <v>46</v>
      </c>
      <c r="G496" s="33" t="s">
        <v>577</v>
      </c>
      <c r="H496" s="34" t="s">
        <v>516</v>
      </c>
      <c r="I496" s="32" t="s">
        <v>46</v>
      </c>
      <c r="J496" s="33" t="s">
        <v>30</v>
      </c>
      <c r="K496" s="35" t="s">
        <v>22</v>
      </c>
      <c r="L496" s="34" t="s">
        <v>23</v>
      </c>
      <c r="M496" s="36">
        <v>4647</v>
      </c>
    </row>
    <row r="497" spans="1:13" ht="30" x14ac:dyDescent="0.25">
      <c r="C497" s="30">
        <v>43171</v>
      </c>
      <c r="D497" s="31">
        <v>18137</v>
      </c>
      <c r="E497" s="32" t="s">
        <v>518</v>
      </c>
      <c r="F497" s="32" t="s">
        <v>581</v>
      </c>
      <c r="G497" s="33" t="s">
        <v>577</v>
      </c>
      <c r="H497" s="34" t="s">
        <v>516</v>
      </c>
      <c r="I497" s="32" t="s">
        <v>66</v>
      </c>
      <c r="J497" s="33" t="s">
        <v>43</v>
      </c>
      <c r="K497" s="35" t="s">
        <v>22</v>
      </c>
      <c r="L497" s="34" t="s">
        <v>23</v>
      </c>
      <c r="M497" s="36">
        <v>13340</v>
      </c>
    </row>
    <row r="498" spans="1:13" x14ac:dyDescent="0.25">
      <c r="C498" s="30">
        <v>43189</v>
      </c>
      <c r="D498" s="31" t="s">
        <v>576</v>
      </c>
      <c r="E498" s="32" t="s">
        <v>518</v>
      </c>
      <c r="F498" s="32" t="s">
        <v>56</v>
      </c>
      <c r="G498" s="33" t="s">
        <v>577</v>
      </c>
      <c r="H498" s="34" t="s">
        <v>516</v>
      </c>
      <c r="I498" s="32" t="s">
        <v>56</v>
      </c>
      <c r="J498" s="33" t="s">
        <v>30</v>
      </c>
      <c r="K498" s="35" t="s">
        <v>22</v>
      </c>
      <c r="L498" s="34" t="s">
        <v>23</v>
      </c>
      <c r="M498" s="36">
        <v>9096</v>
      </c>
    </row>
    <row r="499" spans="1:13" x14ac:dyDescent="0.25">
      <c r="C499" s="30">
        <v>43281</v>
      </c>
      <c r="D499" s="31" t="s">
        <v>576</v>
      </c>
      <c r="E499" s="32" t="s">
        <v>518</v>
      </c>
      <c r="F499" s="32" t="s">
        <v>67</v>
      </c>
      <c r="G499" s="33" t="s">
        <v>577</v>
      </c>
      <c r="H499" s="34" t="s">
        <v>516</v>
      </c>
      <c r="I499" s="32" t="s">
        <v>67</v>
      </c>
      <c r="J499" s="33" t="s">
        <v>30</v>
      </c>
      <c r="K499" s="35" t="s">
        <v>22</v>
      </c>
      <c r="L499" s="34" t="s">
        <v>23</v>
      </c>
      <c r="M499" s="36">
        <v>4629</v>
      </c>
    </row>
    <row r="500" spans="1:13" x14ac:dyDescent="0.25">
      <c r="C500" s="38"/>
      <c r="D500" s="39"/>
      <c r="E500" s="40"/>
      <c r="F500" s="41"/>
      <c r="G500" s="42"/>
      <c r="H500" s="42"/>
      <c r="I500" s="41"/>
      <c r="J500" s="42"/>
      <c r="K500" s="37"/>
      <c r="L500" s="42"/>
      <c r="M500" s="55"/>
    </row>
    <row r="501" spans="1:13" ht="21" x14ac:dyDescent="0.25">
      <c r="A501" s="12" t="s">
        <v>582</v>
      </c>
      <c r="B501" s="12"/>
      <c r="C501" s="13"/>
      <c r="D501" s="14"/>
      <c r="E501" s="15"/>
      <c r="F501" s="16"/>
      <c r="G501" s="17"/>
      <c r="H501" s="17"/>
      <c r="I501" s="18" t="s">
        <v>2</v>
      </c>
      <c r="J501" s="17">
        <f>COUNT(M503:M504)</f>
        <v>1</v>
      </c>
      <c r="K501" s="19"/>
      <c r="L501" s="20" t="s">
        <v>3</v>
      </c>
      <c r="M501" s="21">
        <f>SUM(M503:M504)</f>
        <v>3000</v>
      </c>
    </row>
    <row r="502" spans="1:13" ht="37.5" x14ac:dyDescent="0.25">
      <c r="A502" s="23"/>
      <c r="B502" s="23"/>
      <c r="C502" s="24" t="s">
        <v>5</v>
      </c>
      <c r="D502" s="25" t="s">
        <v>6</v>
      </c>
      <c r="E502" s="26" t="s">
        <v>7</v>
      </c>
      <c r="F502" s="27" t="s">
        <v>8</v>
      </c>
      <c r="G502" s="28" t="s">
        <v>9</v>
      </c>
      <c r="H502" s="28" t="s">
        <v>10</v>
      </c>
      <c r="I502" s="27" t="s">
        <v>11</v>
      </c>
      <c r="J502" s="27" t="s">
        <v>12</v>
      </c>
      <c r="K502" s="27" t="s">
        <v>13</v>
      </c>
      <c r="L502" s="28" t="s">
        <v>14</v>
      </c>
      <c r="M502" s="29" t="s">
        <v>15</v>
      </c>
    </row>
    <row r="503" spans="1:13" ht="30" x14ac:dyDescent="0.25">
      <c r="C503" s="30">
        <v>43026</v>
      </c>
      <c r="D503" s="31">
        <v>18052</v>
      </c>
      <c r="E503" s="32" t="s">
        <v>583</v>
      </c>
      <c r="F503" s="32" t="s">
        <v>584</v>
      </c>
      <c r="G503" s="33" t="s">
        <v>585</v>
      </c>
      <c r="H503" s="34" t="s">
        <v>586</v>
      </c>
      <c r="I503" s="32" t="s">
        <v>187</v>
      </c>
      <c r="J503" s="33" t="s">
        <v>38</v>
      </c>
      <c r="K503" s="35" t="s">
        <v>587</v>
      </c>
      <c r="L503" s="34" t="s">
        <v>23</v>
      </c>
      <c r="M503" s="36">
        <v>3000</v>
      </c>
    </row>
    <row r="504" spans="1:13" x14ac:dyDescent="0.25">
      <c r="C504" s="38"/>
      <c r="D504" s="39"/>
      <c r="E504" s="40"/>
      <c r="F504" s="41"/>
      <c r="G504" s="42"/>
      <c r="H504" s="42"/>
      <c r="I504" s="41"/>
      <c r="J504" s="42"/>
      <c r="K504" s="37"/>
      <c r="L504" s="42"/>
      <c r="M504" s="43"/>
    </row>
    <row r="505" spans="1:13" ht="21" x14ac:dyDescent="0.25">
      <c r="A505" s="12" t="s">
        <v>588</v>
      </c>
      <c r="B505" s="12"/>
      <c r="C505" s="13"/>
      <c r="D505" s="14"/>
      <c r="E505" s="15"/>
      <c r="F505" s="16"/>
      <c r="G505" s="17"/>
      <c r="H505" s="17"/>
      <c r="I505" s="18" t="s">
        <v>2</v>
      </c>
      <c r="J505" s="17">
        <f>COUNT(M507:M520)</f>
        <v>13</v>
      </c>
      <c r="K505" s="19"/>
      <c r="L505" s="20" t="s">
        <v>3</v>
      </c>
      <c r="M505" s="21">
        <f>SUM(M507:M520)</f>
        <v>1073506</v>
      </c>
    </row>
    <row r="506" spans="1:13" ht="37.5" x14ac:dyDescent="0.25">
      <c r="A506" s="23"/>
      <c r="B506" s="23"/>
      <c r="C506" s="24" t="s">
        <v>5</v>
      </c>
      <c r="D506" s="25" t="s">
        <v>6</v>
      </c>
      <c r="E506" s="26" t="s">
        <v>7</v>
      </c>
      <c r="F506" s="27" t="s">
        <v>8</v>
      </c>
      <c r="G506" s="28" t="s">
        <v>9</v>
      </c>
      <c r="H506" s="28" t="s">
        <v>10</v>
      </c>
      <c r="I506" s="27" t="s">
        <v>11</v>
      </c>
      <c r="J506" s="27" t="s">
        <v>12</v>
      </c>
      <c r="K506" s="27" t="s">
        <v>13</v>
      </c>
      <c r="L506" s="28" t="s">
        <v>14</v>
      </c>
      <c r="M506" s="29" t="s">
        <v>15</v>
      </c>
    </row>
    <row r="507" spans="1:13" ht="30" x14ac:dyDescent="0.25">
      <c r="C507" s="30">
        <v>42940</v>
      </c>
      <c r="D507" s="31">
        <v>18015</v>
      </c>
      <c r="E507" s="32" t="s">
        <v>589</v>
      </c>
      <c r="F507" s="32" t="s">
        <v>590</v>
      </c>
      <c r="G507" s="33" t="s">
        <v>591</v>
      </c>
      <c r="H507" s="33" t="s">
        <v>592</v>
      </c>
      <c r="I507" s="32" t="s">
        <v>87</v>
      </c>
      <c r="J507" s="33" t="s">
        <v>43</v>
      </c>
      <c r="K507" s="32" t="s">
        <v>22</v>
      </c>
      <c r="L507" s="33" t="s">
        <v>44</v>
      </c>
      <c r="M507" s="36">
        <v>2000</v>
      </c>
    </row>
    <row r="508" spans="1:13" ht="30" x14ac:dyDescent="0.25">
      <c r="C508" s="30">
        <v>43026</v>
      </c>
      <c r="D508" s="31">
        <v>18053</v>
      </c>
      <c r="E508" s="32" t="s">
        <v>593</v>
      </c>
      <c r="F508" s="32" t="s">
        <v>595</v>
      </c>
      <c r="G508" s="33" t="s">
        <v>591</v>
      </c>
      <c r="H508" s="34" t="s">
        <v>592</v>
      </c>
      <c r="I508" s="32" t="s">
        <v>596</v>
      </c>
      <c r="J508" s="33" t="s">
        <v>30</v>
      </c>
      <c r="K508" s="35" t="s">
        <v>22</v>
      </c>
      <c r="L508" s="34" t="s">
        <v>44</v>
      </c>
      <c r="M508" s="36">
        <v>2400</v>
      </c>
    </row>
    <row r="509" spans="1:13" ht="30" x14ac:dyDescent="0.25">
      <c r="C509" s="30">
        <v>43026</v>
      </c>
      <c r="D509" s="31">
        <v>18053</v>
      </c>
      <c r="E509" s="32" t="s">
        <v>594</v>
      </c>
      <c r="F509" s="32" t="s">
        <v>595</v>
      </c>
      <c r="G509" s="33" t="s">
        <v>591</v>
      </c>
      <c r="H509" s="34" t="s">
        <v>592</v>
      </c>
      <c r="I509" s="32" t="s">
        <v>596</v>
      </c>
      <c r="J509" s="33" t="s">
        <v>30</v>
      </c>
      <c r="K509" s="35" t="s">
        <v>22</v>
      </c>
      <c r="L509" s="34" t="s">
        <v>44</v>
      </c>
      <c r="M509" s="36">
        <v>2400</v>
      </c>
    </row>
    <row r="510" spans="1:13" x14ac:dyDescent="0.25">
      <c r="C510" s="57">
        <v>43024</v>
      </c>
      <c r="D510" s="58">
        <v>18050</v>
      </c>
      <c r="E510" s="35" t="s">
        <v>599</v>
      </c>
      <c r="F510" s="35" t="s">
        <v>600</v>
      </c>
      <c r="G510" s="34" t="s">
        <v>591</v>
      </c>
      <c r="H510" s="34" t="s">
        <v>592</v>
      </c>
      <c r="I510" s="35" t="s">
        <v>106</v>
      </c>
      <c r="J510" s="34" t="s">
        <v>38</v>
      </c>
      <c r="K510" s="35" t="s">
        <v>601</v>
      </c>
      <c r="L510" s="34" t="s">
        <v>44</v>
      </c>
      <c r="M510" s="59">
        <v>23788</v>
      </c>
    </row>
    <row r="511" spans="1:13" ht="30" x14ac:dyDescent="0.25">
      <c r="C511" s="30">
        <v>43024</v>
      </c>
      <c r="D511" s="31">
        <v>18049</v>
      </c>
      <c r="E511" s="32" t="s">
        <v>602</v>
      </c>
      <c r="F511" s="32" t="s">
        <v>604</v>
      </c>
      <c r="G511" s="33" t="s">
        <v>591</v>
      </c>
      <c r="H511" s="34" t="s">
        <v>592</v>
      </c>
      <c r="I511" s="32" t="s">
        <v>605</v>
      </c>
      <c r="J511" s="33" t="s">
        <v>38</v>
      </c>
      <c r="K511" s="35" t="s">
        <v>81</v>
      </c>
      <c r="L511" s="34" t="s">
        <v>23</v>
      </c>
      <c r="M511" s="36">
        <v>64570</v>
      </c>
    </row>
    <row r="512" spans="1:13" ht="30" x14ac:dyDescent="0.25">
      <c r="C512" s="30">
        <v>43025</v>
      </c>
      <c r="D512" s="31">
        <v>18054</v>
      </c>
      <c r="E512" s="32" t="s">
        <v>602</v>
      </c>
      <c r="F512" s="32" t="s">
        <v>606</v>
      </c>
      <c r="G512" s="33" t="s">
        <v>591</v>
      </c>
      <c r="H512" s="34" t="s">
        <v>592</v>
      </c>
      <c r="I512" s="32" t="s">
        <v>315</v>
      </c>
      <c r="J512" s="33" t="s">
        <v>38</v>
      </c>
      <c r="K512" s="35" t="s">
        <v>607</v>
      </c>
      <c r="L512" s="34" t="s">
        <v>474</v>
      </c>
      <c r="M512" s="36">
        <v>202137</v>
      </c>
    </row>
    <row r="513" spans="3:13" ht="45" x14ac:dyDescent="0.25">
      <c r="C513" s="30">
        <v>43082</v>
      </c>
      <c r="D513" s="31">
        <v>18087</v>
      </c>
      <c r="E513" s="32" t="s">
        <v>593</v>
      </c>
      <c r="F513" s="32" t="s">
        <v>608</v>
      </c>
      <c r="G513" s="33" t="s">
        <v>591</v>
      </c>
      <c r="H513" s="34" t="s">
        <v>592</v>
      </c>
      <c r="I513" s="32" t="s">
        <v>609</v>
      </c>
      <c r="J513" s="33" t="s">
        <v>21</v>
      </c>
      <c r="K513" s="35" t="s">
        <v>610</v>
      </c>
      <c r="L513" s="34" t="s">
        <v>44</v>
      </c>
      <c r="M513" s="36">
        <v>126200</v>
      </c>
    </row>
    <row r="514" spans="3:13" ht="30" x14ac:dyDescent="0.25">
      <c r="C514" s="57">
        <v>43126</v>
      </c>
      <c r="D514" s="58">
        <v>18104</v>
      </c>
      <c r="E514" s="35" t="s">
        <v>603</v>
      </c>
      <c r="F514" s="35" t="s">
        <v>611</v>
      </c>
      <c r="G514" s="34" t="s">
        <v>591</v>
      </c>
      <c r="H514" s="34" t="s">
        <v>592</v>
      </c>
      <c r="I514" s="35" t="s">
        <v>53</v>
      </c>
      <c r="J514" s="34" t="s">
        <v>38</v>
      </c>
      <c r="K514" s="35" t="s">
        <v>22</v>
      </c>
      <c r="L514" s="34" t="s">
        <v>39</v>
      </c>
      <c r="M514" s="59">
        <v>241869</v>
      </c>
    </row>
    <row r="515" spans="3:13" ht="30" x14ac:dyDescent="0.25">
      <c r="C515" s="30">
        <v>43139</v>
      </c>
      <c r="D515" s="31">
        <v>18117</v>
      </c>
      <c r="E515" s="32" t="s">
        <v>597</v>
      </c>
      <c r="F515" s="32" t="s">
        <v>612</v>
      </c>
      <c r="G515" s="33" t="s">
        <v>591</v>
      </c>
      <c r="H515" s="34" t="s">
        <v>592</v>
      </c>
      <c r="I515" s="32" t="s">
        <v>42</v>
      </c>
      <c r="J515" s="33" t="s">
        <v>43</v>
      </c>
      <c r="K515" s="35" t="s">
        <v>22</v>
      </c>
      <c r="L515" s="34" t="s">
        <v>474</v>
      </c>
      <c r="M515" s="36">
        <v>10000</v>
      </c>
    </row>
    <row r="516" spans="3:13" ht="30" x14ac:dyDescent="0.25">
      <c r="C516" s="30">
        <v>43139</v>
      </c>
      <c r="D516" s="31">
        <v>18118</v>
      </c>
      <c r="E516" s="32" t="s">
        <v>598</v>
      </c>
      <c r="F516" s="32" t="s">
        <v>613</v>
      </c>
      <c r="G516" s="33" t="s">
        <v>591</v>
      </c>
      <c r="H516" s="34" t="s">
        <v>592</v>
      </c>
      <c r="I516" s="32" t="s">
        <v>81</v>
      </c>
      <c r="J516" s="33" t="s">
        <v>43</v>
      </c>
      <c r="K516" s="35" t="s">
        <v>614</v>
      </c>
      <c r="L516" s="34" t="s">
        <v>44</v>
      </c>
      <c r="M516" s="36">
        <v>246550</v>
      </c>
    </row>
    <row r="517" spans="3:13" ht="30" x14ac:dyDescent="0.25">
      <c r="C517" s="30">
        <v>43145</v>
      </c>
      <c r="D517" s="31">
        <v>18122</v>
      </c>
      <c r="E517" s="32" t="s">
        <v>598</v>
      </c>
      <c r="F517" s="32" t="s">
        <v>615</v>
      </c>
      <c r="G517" s="33" t="s">
        <v>591</v>
      </c>
      <c r="H517" s="34" t="s">
        <v>592</v>
      </c>
      <c r="I517" s="32" t="s">
        <v>125</v>
      </c>
      <c r="J517" s="33" t="s">
        <v>21</v>
      </c>
      <c r="K517" s="35" t="s">
        <v>22</v>
      </c>
      <c r="L517" s="34" t="s">
        <v>44</v>
      </c>
      <c r="M517" s="36">
        <v>19874</v>
      </c>
    </row>
    <row r="518" spans="3:13" ht="30" x14ac:dyDescent="0.25">
      <c r="C518" s="30">
        <v>43200</v>
      </c>
      <c r="D518" s="31">
        <v>18146</v>
      </c>
      <c r="E518" s="32" t="s">
        <v>598</v>
      </c>
      <c r="F518" s="32" t="s">
        <v>616</v>
      </c>
      <c r="G518" s="33" t="s">
        <v>591</v>
      </c>
      <c r="H518" s="34" t="s">
        <v>592</v>
      </c>
      <c r="I518" s="32" t="s">
        <v>617</v>
      </c>
      <c r="J518" s="33" t="s">
        <v>38</v>
      </c>
      <c r="K518" s="35" t="s">
        <v>22</v>
      </c>
      <c r="L518" s="34" t="s">
        <v>54</v>
      </c>
      <c r="M518" s="36">
        <v>19158</v>
      </c>
    </row>
    <row r="519" spans="3:13" ht="30" x14ac:dyDescent="0.25">
      <c r="C519" s="30">
        <v>43228</v>
      </c>
      <c r="D519" s="31">
        <v>18161</v>
      </c>
      <c r="E519" s="32" t="s">
        <v>618</v>
      </c>
      <c r="F519" s="32" t="s">
        <v>619</v>
      </c>
      <c r="G519" s="33" t="s">
        <v>591</v>
      </c>
      <c r="H519" s="34" t="s">
        <v>592</v>
      </c>
      <c r="I519" s="32" t="s">
        <v>37</v>
      </c>
      <c r="J519" s="33" t="s">
        <v>38</v>
      </c>
      <c r="K519" s="35" t="s">
        <v>620</v>
      </c>
      <c r="L519" s="34" t="s">
        <v>44</v>
      </c>
      <c r="M519" s="36">
        <v>112560</v>
      </c>
    </row>
    <row r="520" spans="3:13" x14ac:dyDescent="0.25">
      <c r="C520" s="38"/>
      <c r="D520" s="39"/>
      <c r="E520" s="40"/>
      <c r="F520" s="41"/>
      <c r="G520" s="42"/>
      <c r="H520" s="42"/>
      <c r="I520" s="41"/>
      <c r="J520" s="42"/>
      <c r="K520" s="37"/>
      <c r="L520" s="42"/>
      <c r="M520" s="55"/>
    </row>
  </sheetData>
  <mergeCells count="1">
    <mergeCell ref="A1:M1"/>
  </mergeCells>
  <dataValidations count="7">
    <dataValidation type="list" allowBlank="1" showInputMessage="1" showErrorMessage="1" sqref="E503 E5 E92:E93 E203:E207 E34:E36 E372:E376 E380:E381 E466:E471 E508:E519 E152:E193 E211:E228 E255:E315 E319:E322 E332:E340 E348:E355 E10:E30 E40:E46 E58:E62 E52:E54 E76:E85 E125:E133 E104:E120 E412:E418 E402:E408 E387:E394 E451:E461 E475:E478 E482:E490 E423:E446 E494:E499">
      <formula1>PRINCIPAL_INVESTIGATORS</formula1>
    </dataValidation>
    <dataValidation type="list" allowBlank="1" showInputMessage="1" showErrorMessage="1" sqref="E363 E236 E240 E197 E97 E367 E137:E138 E232 E359 E147:E151 E202 E245:E254 E323 E326:E331 E344:E347 E356 E66:E75 E102:E103 E124 E382 E398:E401 E386 E450 E465 E491 E507 E37 E90:E91 E371 E51">
      <formula1>PI</formula1>
    </dataValidation>
    <dataValidation type="list" allowBlank="1" showInputMessage="1" showErrorMessage="1" sqref="G363 G236 G240 G197 G97 G367 G137:G138 G232 G359 G503 G5 G90:G93 G202:G207 G34:G37 G371:G376 G380:G382 G465:G471 G507:G519 G147:G193 G211:G228 G245:G315 G319:G323 G326:G340 G344:G356 G10:G30 G40:G46 G58:G62 G51:G54 G66:G85 G124:G133 G102:G120 G412:G418 G398:G408 G386:G394 G450:G461 G475:G478 G482:G491 G423:G446 G494:G499">
      <formula1>Dept</formula1>
    </dataValidation>
    <dataValidation type="list" allowBlank="1" showInputMessage="1" showErrorMessage="1" sqref="H363 H236 H240 H197 H97 H367 H137 H245 H400 H251 H104 H211 H202:H203 H503 H5 H92:H93 H205:H207 H34:H37 H372:H376 H381:H382 H467:H471 H508:H519 H152:H193 H213:H228 H255:H315 H319:H323 H332:H340 H348:H356 H10:H30 H40:H46 H58:H62 H52:H54 H76:H85 H126:H133 H108:H120 H413:H418 H404:H408 H389:H394 H455:H461 H475:H478 H484:H491 H427:H446 H495:H499">
      <formula1>College</formula1>
    </dataValidation>
    <dataValidation type="list" allowBlank="1" showInputMessage="1" showErrorMessage="1" sqref="I363 K363 K236 I236 K240 I240 K197 I197 K97 I97 I367 K367 K137 I137:I138 I232 K245 K359 I359 I503 K503 K5 I5 I90:I93 K90:K93 K202:K207 I202:I207 K34:K37 I34:I37 K371:K376 I371:I376 I380:I382 K380:K382 I465:I471 K466:K471 I507:I519 K508:K519 K147:K193 I147:I193 I211:I228 K211:K228 K249:K315 I245:I315 I319:I323 K319:K323 K330:K340 I326:I340 I344:I356 K347:K356 K10:K30 I10:I30 I40:I46 K40:K46 K58:K62 I58:I62 I51:I54 K52:K54 K76:K85 I66:I85 K124:K133 I124:I133 I102:I120 K103:K120 K412:K418 I412:I418 I398:I408 K399:K408 K387:K394 I386:I394 I450:I461 K451:K461 K475:K478 I475:I478 K482:K491 I482:I491 I423:I446 I494:I499 K423:K446 K494:K499">
      <formula1>Agency</formula1>
    </dataValidation>
    <dataValidation type="list" allowBlank="1" showInputMessage="1" showErrorMessage="1" sqref="J363 J236 J240 J197 J97 J367 J137 J245 J400 J251 J503 J5 J92:J93 J202:J207 J34:J37 J372:J376 J380:J382 J466:J471 J508:J519 J152:J193 J211:J228 J255:J315 J319:J323 J332:J340 J348:J356 J10:J30 J40:J46 J58:J62 J52:J54 J76:J85 J125:J133 J104:J120 J412:J418 J402:J408 J387:J394 J451:J461 J475:J478 J482:J491 J423:J446 J494:J499">
      <formula1>AgencyType</formula1>
    </dataValidation>
    <dataValidation type="list" allowBlank="1" showInputMessage="1" showErrorMessage="1" sqref="L363 L236 L240 L197 L97 L367 L137:L138 L232 L66:L73 L359 L503 L5 L90:L93 L202:L207 L34:L37 L371:L376 L380:L382 L466:L471 L508:L519 L147:L193 L211:L228 L245:L315 L319:L323 L326:L340 L344:L356 L10:L30 L40:L46 L58:L62 L52:L54 L76:L85 L124:L133 L103:L120 L412:L418 L399:L408 L387:L394 L451:L461 L475:L478 L482:L491 L423:L446 L494:L499">
      <formula1>Use</formula1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'[4]Dept-Colleges'!#REF!</xm:f>
          </x14:formula1>
          <xm:sqref>H246:H250 H359 H398:H399 H147:H151 H252:H254 H326:H331 H344:H347 H66:H75 H102:H103 H124 H401 H386 H450 H465 H507 H90:H91 H371 H51</xm:sqref>
        </x14:dataValidation>
        <x14:dataValidation type="list" allowBlank="1" showInputMessage="1" showErrorMessage="1">
          <x14:formula1>
            <xm:f>'[5]Dept-Colleges'!#REF!</xm:f>
          </x14:formula1>
          <xm:sqref>H138 H232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Credit Share 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Loveland, Marina C</dc:creator>
  <cp:lastModifiedBy>Loveland, Marina C</cp:lastModifiedBy>
  <dcterms:created xsi:type="dcterms:W3CDTF">2018-09-07T18:54:21Z</dcterms:created>
  <dcterms:modified xsi:type="dcterms:W3CDTF">2018-09-07T18:57:24Z</dcterms:modified>
</cp:coreProperties>
</file>