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xr:revisionPtr revIDLastSave="0" documentId="8_{946716CA-AD80-4157-AD92-CD1FB2C78BF2}" xr6:coauthVersionLast="45" xr6:coauthVersionMax="45" xr10:uidLastSave="{00000000-0000-0000-0000-000000000000}"/>
  <bookViews>
    <workbookView xWindow="-120" yWindow="-120" windowWidth="29040" windowHeight="15840" xr2:uid="{873E82FA-C7D1-4CEF-AC8C-8FC8DF18BE5F}"/>
  </bookViews>
  <sheets>
    <sheet name="Credit Share 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'Credit Share A'!$D$4:$D$509</definedName>
    <definedName name="Agency">'[3]Dropdown Lists'!$D$4:$D$293</definedName>
    <definedName name="AgencyType">'[3]Dropdown Lists'!$E$4:$E$10</definedName>
    <definedName name="COIForm">'[1]Dropdown Lists'!$G$4:$G$6</definedName>
    <definedName name="COITraining">'[1]Dropdown Lists'!$H$4:$H$6</definedName>
    <definedName name="College">'[3]Dropdown Lists'!$C$4:$C$19</definedName>
    <definedName name="Dept">'[3]Dropdown Lists'!$B$4:$B$95</definedName>
    <definedName name="_xlnm.Extract" localSheetId="0">'Credit Share A'!$Y$4</definedName>
    <definedName name="PI">'[3]Dropdown Lists'!$A$4:$A$240</definedName>
    <definedName name="PRINCIPAL_INVESTIGATORS">'[2]Dropdown Lists'!$A$4:$A$323</definedName>
    <definedName name="RadioBio">'[1]Dropdown Lists'!$K$4:$K$6</definedName>
    <definedName name="RCRTraining">'[1]Dropdown Lists'!$I$4:$I$6</definedName>
    <definedName name="Use">'[3]Dropdown Lists'!$F$4:$F$10</definedName>
    <definedName name="YesNo">'[1]Dropdown Lists'!$J$4:$J$5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3" i="1" l="1"/>
  <c r="I493" i="1"/>
  <c r="M486" i="1"/>
  <c r="I486" i="1"/>
  <c r="M475" i="1"/>
  <c r="I475" i="1"/>
  <c r="M458" i="1"/>
  <c r="I458" i="1"/>
  <c r="M450" i="1"/>
  <c r="I450" i="1"/>
  <c r="M438" i="1"/>
  <c r="I438" i="1"/>
  <c r="M424" i="1"/>
  <c r="I424" i="1"/>
  <c r="M393" i="1"/>
  <c r="I393" i="1"/>
  <c r="M377" i="1"/>
  <c r="I377" i="1"/>
  <c r="M372" i="1"/>
  <c r="I372" i="1"/>
  <c r="M354" i="1"/>
  <c r="I354" i="1"/>
  <c r="M347" i="1"/>
  <c r="I347" i="1"/>
  <c r="M342" i="1"/>
  <c r="I342" i="1"/>
  <c r="M338" i="1"/>
  <c r="I338" i="1"/>
  <c r="M332" i="1"/>
  <c r="I332" i="1"/>
  <c r="M328" i="1"/>
  <c r="I328" i="1"/>
  <c r="M308" i="1"/>
  <c r="I308" i="1"/>
  <c r="M283" i="1"/>
  <c r="I283" i="1"/>
  <c r="M277" i="1"/>
  <c r="I277" i="1"/>
  <c r="M225" i="1"/>
  <c r="I225" i="1"/>
  <c r="M220" i="1"/>
  <c r="I220" i="1"/>
  <c r="M216" i="1"/>
  <c r="I216" i="1"/>
  <c r="M212" i="1"/>
  <c r="I212" i="1"/>
  <c r="M183" i="1"/>
  <c r="I183" i="1"/>
  <c r="M178" i="1"/>
  <c r="I178" i="1"/>
  <c r="M173" i="1"/>
  <c r="I173" i="1"/>
  <c r="M139" i="1"/>
  <c r="I139" i="1"/>
  <c r="M134" i="1"/>
  <c r="I134" i="1"/>
  <c r="M130" i="1"/>
  <c r="I130" i="1"/>
  <c r="M114" i="1"/>
  <c r="I114" i="1"/>
  <c r="M94" i="1"/>
  <c r="I94" i="1"/>
  <c r="M89" i="1"/>
  <c r="I89" i="1"/>
  <c r="M80" i="1"/>
  <c r="I80" i="1"/>
  <c r="M72" i="1"/>
  <c r="I72" i="1"/>
  <c r="M64" i="1"/>
  <c r="I64" i="1"/>
  <c r="M51" i="1"/>
  <c r="I51" i="1"/>
  <c r="M42" i="1"/>
  <c r="I42" i="1"/>
  <c r="M36" i="1"/>
  <c r="I36" i="1"/>
  <c r="M11" i="1"/>
  <c r="I11" i="1"/>
  <c r="M3" i="1"/>
  <c r="I3" i="1"/>
  <c r="M177" i="1" l="1"/>
  <c r="M138" i="1"/>
  <c r="I93" i="1"/>
  <c r="M50" i="1"/>
  <c r="I177" i="1"/>
  <c r="I10" i="1"/>
  <c r="M10" i="1"/>
  <c r="M392" i="1"/>
  <c r="I392" i="1"/>
  <c r="M93" i="1"/>
  <c r="I353" i="1"/>
  <c r="M353" i="1"/>
  <c r="I224" i="1"/>
  <c r="I79" i="1"/>
  <c r="I138" i="1"/>
  <c r="M224" i="1"/>
  <c r="M79" i="1"/>
  <c r="I50" i="1"/>
  <c r="M2" i="1" l="1"/>
  <c r="I2" i="1"/>
</calcChain>
</file>

<file path=xl/sharedStrings.xml><?xml version="1.0" encoding="utf-8"?>
<sst xmlns="http://schemas.openxmlformats.org/spreadsheetml/2006/main" count="3454" uniqueCount="561">
  <si>
    <t>Missouri State University Fiscal Year 2020</t>
  </si>
  <si>
    <t>Credit Share Awards by Department</t>
  </si>
  <si>
    <t>Number Awarded</t>
  </si>
  <si>
    <t>Funding Awarded</t>
  </si>
  <si>
    <t>Administrative Services</t>
  </si>
  <si>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</si>
  <si>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</si>
  <si>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</si>
  <si>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</si>
  <si>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</si>
  <si>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</si>
  <si>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</si>
  <si>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</si>
  <si>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</si>
  <si>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Date Awarded</t>
  </si>
  <si>
    <t>Brock, Russell</t>
  </si>
  <si>
    <t>Ackerson, Amy</t>
  </si>
  <si>
    <t>Carden-Jessen, Melanie</t>
  </si>
  <si>
    <t>Barnhart, M Chris</t>
  </si>
  <si>
    <t>Rhea, Jason</t>
  </si>
  <si>
    <t>Tree Resource Improvement and Maintenance (TRIM) Grant</t>
  </si>
  <si>
    <t>FMG</t>
  </si>
  <si>
    <t>AS</t>
  </si>
  <si>
    <t>Missouri Department of Conservation</t>
  </si>
  <si>
    <t>State</t>
  </si>
  <si>
    <t>N/A</t>
  </si>
  <si>
    <t>Service</t>
  </si>
  <si>
    <t>Christian, McCall</t>
  </si>
  <si>
    <t>Berquist, Charlene</t>
  </si>
  <si>
    <t>Belisle, Jordan</t>
  </si>
  <si>
    <t>McKinnis, Karen</t>
  </si>
  <si>
    <t>Implementation of Green Dot Violence Prevention Strategy</t>
  </si>
  <si>
    <t>OUS</t>
  </si>
  <si>
    <t>US Department of Health and Human Services</t>
  </si>
  <si>
    <t>Federal</t>
  </si>
  <si>
    <t>Missouri Department of Health and Senior Services</t>
  </si>
  <si>
    <t>Education</t>
  </si>
  <si>
    <t xml:space="preserve">Clark, Megan </t>
  </si>
  <si>
    <t>Bigley, Louise</t>
  </si>
  <si>
    <t>Neidigh, Douglas</t>
  </si>
  <si>
    <t>Special Event Recycling</t>
  </si>
  <si>
    <t>EHS</t>
  </si>
  <si>
    <t>Missouri Department of Natural Resources</t>
  </si>
  <si>
    <t>Missouri Solid Waste Management, District O</t>
  </si>
  <si>
    <t>Sustainability</t>
  </si>
  <si>
    <t>Einhellig, Frank</t>
  </si>
  <si>
    <t>Day, Michele</t>
  </si>
  <si>
    <t>Bodenhausen, Brad</t>
  </si>
  <si>
    <t>Hetzler, Tona</t>
  </si>
  <si>
    <t>College of Agriculture</t>
  </si>
  <si>
    <t>Jahnke, Tamera</t>
  </si>
  <si>
    <t>Capps, Steven</t>
  </si>
  <si>
    <t>Bray, William</t>
  </si>
  <si>
    <t>Kovacs, Laszlo</t>
  </si>
  <si>
    <t>Ligon, Day</t>
  </si>
  <si>
    <t>Jenson, Brandon</t>
  </si>
  <si>
    <t>Busdieker-Jesse, Nichole</t>
  </si>
  <si>
    <t>McKay, Matthew</t>
  </si>
  <si>
    <t>Jolley, Jason</t>
  </si>
  <si>
    <t>Chen, Li-Ling</t>
  </si>
  <si>
    <t>B02166</t>
  </si>
  <si>
    <t>Del Vecchio, Ronald</t>
  </si>
  <si>
    <t>Fruit Science Workshops</t>
  </si>
  <si>
    <t>AGR</t>
  </si>
  <si>
    <t>COAG</t>
  </si>
  <si>
    <t>Quarter 1 B Accounts</t>
  </si>
  <si>
    <t>Other</t>
  </si>
  <si>
    <t>Lancaster, Sarah</t>
  </si>
  <si>
    <t>Miao, Xin</t>
  </si>
  <si>
    <t>Kellum, Mary</t>
  </si>
  <si>
    <t>Clinkenbeard, Merica</t>
  </si>
  <si>
    <t>B02385</t>
  </si>
  <si>
    <t>Agriculture Other Income</t>
  </si>
  <si>
    <t>Sudbrock, Christine</t>
  </si>
  <si>
    <t>Mirza, Babur</t>
  </si>
  <si>
    <t>Combs, Julie</t>
  </si>
  <si>
    <t>Farming for the Future:  Soil Health Course at Missouri State University</t>
  </si>
  <si>
    <t>EPS&amp;NR</t>
  </si>
  <si>
    <t>US Department of Agriculture</t>
  </si>
  <si>
    <t>Hwang, Chin-Feng</t>
  </si>
  <si>
    <t>Owen, Marc</t>
  </si>
  <si>
    <t>Craig, Christopher</t>
  </si>
  <si>
    <t>Integration of Conservation and Agriculture Demonstrations on Journagan Ranch</t>
  </si>
  <si>
    <t>Pavlowsky, Robert</t>
  </si>
  <si>
    <t>Lopinot, Neal</t>
  </si>
  <si>
    <t>Curry, Matthew</t>
  </si>
  <si>
    <t>Rimal, Arbindra</t>
  </si>
  <si>
    <t>Peterson, James</t>
  </si>
  <si>
    <t>Optimization of Chambourcin Grape Breeding Using Molecular Genetic Approaches</t>
  </si>
  <si>
    <t>Missouri Grape and Wine Board</t>
  </si>
  <si>
    <t>Curators for the University of Missouri</t>
  </si>
  <si>
    <t>Applied Research</t>
  </si>
  <si>
    <t>Ray, Jason</t>
  </si>
  <si>
    <t>Rebaza-Vasquez, Jorge</t>
  </si>
  <si>
    <t>Quarter 2 B Accounts</t>
  </si>
  <si>
    <t>Riggs, Trisha</t>
  </si>
  <si>
    <t>Dowdy, Marcia</t>
  </si>
  <si>
    <t>Deal, William</t>
  </si>
  <si>
    <t>Wittorff-Sandgren, Dorothy</t>
  </si>
  <si>
    <t>Durham, Paul</t>
  </si>
  <si>
    <t>B02764</t>
  </si>
  <si>
    <t>CGB Service Agreements</t>
  </si>
  <si>
    <t>Optimization of Vignoles Grape Breeding Using Molecular Genetic Approaches</t>
  </si>
  <si>
    <t>FES</t>
  </si>
  <si>
    <t>Missouri Department of Agriculture</t>
  </si>
  <si>
    <t>Qiu, Wenping</t>
  </si>
  <si>
    <t>Farris, Robin</t>
  </si>
  <si>
    <t>Ray, Jack</t>
  </si>
  <si>
    <t>Franklin, Keri</t>
  </si>
  <si>
    <t>Echols, Leslie</t>
  </si>
  <si>
    <t>B02156</t>
  </si>
  <si>
    <t>AGRI - Equine Judging Workshop</t>
  </si>
  <si>
    <t>Quarter 3 B Accounts</t>
  </si>
  <si>
    <t>Greene, Janice</t>
  </si>
  <si>
    <t>Duitsman, Dalen</t>
  </si>
  <si>
    <t>Hallgren, Deanna</t>
  </si>
  <si>
    <t>Foster, Lyle</t>
  </si>
  <si>
    <t>Hellman, Andrea</t>
  </si>
  <si>
    <t>Evans, Krista</t>
  </si>
  <si>
    <t>Smith, Brenda</t>
  </si>
  <si>
    <t>Herr, Melissa</t>
  </si>
  <si>
    <t>Challenging the system:  Are U.S. beginning farmer programs debilitating or adbancing the progress of agriculture?</t>
  </si>
  <si>
    <t>AAEC</t>
  </si>
  <si>
    <t>Basic Research</t>
  </si>
  <si>
    <t>Stewart, Rabekah</t>
  </si>
  <si>
    <t>Engler, Karen</t>
  </si>
  <si>
    <t>Irons, Chrystal</t>
  </si>
  <si>
    <t>Grbac, Kris</t>
  </si>
  <si>
    <t>Foucart, Stephen</t>
  </si>
  <si>
    <t>Quarter 4 B Accounts</t>
  </si>
  <si>
    <t>Hall, Lisa C</t>
  </si>
  <si>
    <t>Iqbal, Razib</t>
  </si>
  <si>
    <t>Center for Grapevine Biotechnology</t>
  </si>
  <si>
    <t>Kunkel, Allen</t>
  </si>
  <si>
    <t>Knight, Rachel</t>
  </si>
  <si>
    <t>FY2019 The Midwest Center of NCPN-Grapes</t>
  </si>
  <si>
    <t>CGB</t>
  </si>
  <si>
    <t>The Midwest Center of NCPN-Grapes:  Sustaining Virus Testing and Foundation Blocks of American Hybrid Grapes</t>
  </si>
  <si>
    <t>Loge, Jana</t>
  </si>
  <si>
    <t>Lehman, Timothy</t>
  </si>
  <si>
    <t>Lancaster, Dennis</t>
  </si>
  <si>
    <t>Mid-America Viticulture &amp; Enology Center</t>
  </si>
  <si>
    <t>Mathis, S Alicia</t>
  </si>
  <si>
    <t>Meinert, David</t>
  </si>
  <si>
    <t>B02581</t>
  </si>
  <si>
    <t>Norgren, Michelle</t>
  </si>
  <si>
    <t>MVEC-VESTA Program Income</t>
  </si>
  <si>
    <t>MVEC</t>
  </si>
  <si>
    <t>Oswalt, Jill</t>
  </si>
  <si>
    <t>Mickus, Kevin</t>
  </si>
  <si>
    <t>College of Arts &amp; Letters</t>
  </si>
  <si>
    <t>Patel, Rishi</t>
  </si>
  <si>
    <t>Pearson, Belinda</t>
  </si>
  <si>
    <t>Obafemi-Ajayi, Tayo</t>
  </si>
  <si>
    <t>Mayanovic, Robert</t>
  </si>
  <si>
    <t>Maher, Sean</t>
  </si>
  <si>
    <t>Mideast Meets Midwest:  Enhancing Middle Eastern Studies in Missouri Universities</t>
  </si>
  <si>
    <t>MCL</t>
  </si>
  <si>
    <t>COAL</t>
  </si>
  <si>
    <t>US Department of Education</t>
  </si>
  <si>
    <t>University of Central Missouri</t>
  </si>
  <si>
    <t>Michelfelder, Gary</t>
  </si>
  <si>
    <t>Masterson, Julie</t>
  </si>
  <si>
    <t>iELT - Ozarks Project</t>
  </si>
  <si>
    <t>ENG</t>
  </si>
  <si>
    <t>B02715</t>
  </si>
  <si>
    <t>MUS-Music ED Workshops</t>
  </si>
  <si>
    <t>MUS</t>
  </si>
  <si>
    <t>B02015</t>
  </si>
  <si>
    <t>Morris, Eric</t>
  </si>
  <si>
    <t>Missouri State Debate Institute</t>
  </si>
  <si>
    <t>COM</t>
  </si>
  <si>
    <t>Wahl, Shawn</t>
  </si>
  <si>
    <t>20 MSU Missouri Fine Arts Academy</t>
  </si>
  <si>
    <t>Missouri Department of Elementary and Secondary Education</t>
  </si>
  <si>
    <t>Robison, Jane</t>
  </si>
  <si>
    <t>Sakidja, Ridwan</t>
  </si>
  <si>
    <t>Satterfield, James</t>
  </si>
  <si>
    <t>Phelps, Quinton</t>
  </si>
  <si>
    <t>Sellers, Marie</t>
  </si>
  <si>
    <t>Center for Dispute Resolution</t>
  </si>
  <si>
    <t>Witkowski, Colette</t>
  </si>
  <si>
    <t>Moore, Rob</t>
  </si>
  <si>
    <t>B02016</t>
  </si>
  <si>
    <t>CDR</t>
  </si>
  <si>
    <t>Center for Writing in College, Career, &amp; Community</t>
  </si>
  <si>
    <t>B02545</t>
  </si>
  <si>
    <t>CWCCC</t>
  </si>
  <si>
    <t>Ragan, Kent</t>
  </si>
  <si>
    <t>Orf, Michael</t>
  </si>
  <si>
    <t>College of Business</t>
  </si>
  <si>
    <t>Yoshimatsu, Keiichi</t>
  </si>
  <si>
    <t>Peters, Thomas</t>
  </si>
  <si>
    <t>Evaluating Wetland Conservation Practices with Unmanned Aerial Vehicles</t>
  </si>
  <si>
    <t>TCM</t>
  </si>
  <si>
    <t>COB</t>
  </si>
  <si>
    <t>Southeast Missouri State University</t>
  </si>
  <si>
    <t>China EMBA Cohort 41</t>
  </si>
  <si>
    <t>International Management Education Center</t>
  </si>
  <si>
    <t>International</t>
  </si>
  <si>
    <t>China EMBA Cohort 42</t>
  </si>
  <si>
    <t>China EMBA Cohort 43</t>
  </si>
  <si>
    <t>ECHA Cohort 2</t>
  </si>
  <si>
    <t>Mercy Health Springfield Communities</t>
  </si>
  <si>
    <t>Business</t>
  </si>
  <si>
    <t>Schneider, Scott</t>
  </si>
  <si>
    <t>Center for Project Innovation &amp; Management</t>
  </si>
  <si>
    <t>Siebert, Matthew</t>
  </si>
  <si>
    <t>College of Education</t>
  </si>
  <si>
    <t>Wright, Joan</t>
  </si>
  <si>
    <t>P02002</t>
  </si>
  <si>
    <t>ACCESS Workshop &amp; Training</t>
  </si>
  <si>
    <t>ACCESS</t>
  </si>
  <si>
    <t>COE</t>
  </si>
  <si>
    <t>B02434</t>
  </si>
  <si>
    <t>Cooperative Doctorate Program</t>
  </si>
  <si>
    <t>CLSE</t>
  </si>
  <si>
    <t>B02078</t>
  </si>
  <si>
    <t>Counseling Practicum Clinic</t>
  </si>
  <si>
    <t>CPC</t>
  </si>
  <si>
    <t>B02361</t>
  </si>
  <si>
    <t>Missouri Fine Arts Academy</t>
  </si>
  <si>
    <t>MFAA</t>
  </si>
  <si>
    <t>B02066</t>
  </si>
  <si>
    <t>Child Development Center</t>
  </si>
  <si>
    <t>CDC</t>
  </si>
  <si>
    <t xml:space="preserve">COE </t>
  </si>
  <si>
    <t>20085B</t>
  </si>
  <si>
    <t>Cooperative Ed.D. Program</t>
  </si>
  <si>
    <t>Wang, Fei</t>
  </si>
  <si>
    <t>Agency for Teaching, Leading and Learning</t>
  </si>
  <si>
    <t>Southwest Regional Professional Development Center Consolidated Contract</t>
  </si>
  <si>
    <t>ATLL</t>
  </si>
  <si>
    <t>MSU Pathways for the Teachers Grant</t>
  </si>
  <si>
    <t>B02548</t>
  </si>
  <si>
    <t>ATTL - Agency for Teaching Leading &amp; Learning</t>
  </si>
  <si>
    <t>Consolidated Contract-Amendment 3</t>
  </si>
  <si>
    <t>Consolidated Contract-Amendment 4, part 2</t>
  </si>
  <si>
    <t>Institute for Play Therapy</t>
  </si>
  <si>
    <t>Institute for School Improvement</t>
  </si>
  <si>
    <t>College of Health &amp; Human Services</t>
  </si>
  <si>
    <t>ACO/MSO Demonstration Project Proposal</t>
  </si>
  <si>
    <t>SMAT</t>
  </si>
  <si>
    <t>CHHS</t>
  </si>
  <si>
    <t>National Athletic Trainers' Association</t>
  </si>
  <si>
    <t>Graduate Assistantship Funding-Drury</t>
  </si>
  <si>
    <t>Drury University</t>
  </si>
  <si>
    <t>Graduate Assistant Funding-Evangel University</t>
  </si>
  <si>
    <t>Evangel University</t>
  </si>
  <si>
    <t xml:space="preserve">Missouri Mentoring Partnership </t>
  </si>
  <si>
    <t>SWK</t>
  </si>
  <si>
    <t>Missouri Department of Social Services</t>
  </si>
  <si>
    <t>B02430</t>
  </si>
  <si>
    <t>BMS - Metabolic Cart Lab</t>
  </si>
  <si>
    <t>BMS</t>
  </si>
  <si>
    <t>2019 Gold AACN White Coat Ceremony for Nursing</t>
  </si>
  <si>
    <t>NUR</t>
  </si>
  <si>
    <t>Arnold P. Gold Foundation</t>
  </si>
  <si>
    <t>Non-Profit</t>
  </si>
  <si>
    <t>B02119</t>
  </si>
  <si>
    <t>Project Success</t>
  </si>
  <si>
    <t>PS</t>
  </si>
  <si>
    <t>B02116</t>
  </si>
  <si>
    <t>Physical Therapy Clinic</t>
  </si>
  <si>
    <t>PTC</t>
  </si>
  <si>
    <t>B02112</t>
  </si>
  <si>
    <t>Speech, Language, Hearing Center</t>
  </si>
  <si>
    <t>SLHC</t>
  </si>
  <si>
    <t>20014B</t>
  </si>
  <si>
    <t>GRC Research and Practice Traineeship</t>
  </si>
  <si>
    <t>PSY</t>
  </si>
  <si>
    <t>Glenwood Resource Center</t>
  </si>
  <si>
    <t>B02728</t>
  </si>
  <si>
    <t>PSY-Service Contracts</t>
  </si>
  <si>
    <t>B02743</t>
  </si>
  <si>
    <t>Psychology Research Funds</t>
  </si>
  <si>
    <t>Powering Up and Spreading Out: A Peer-Based Middle School Intervention for Victims of Bullying.</t>
  </si>
  <si>
    <t>National Science Foundation</t>
  </si>
  <si>
    <t>University of California</t>
  </si>
  <si>
    <t>Universal Newborn Hearing Screening--Reducing Loss to Follow Up</t>
  </si>
  <si>
    <t>CSD</t>
  </si>
  <si>
    <t>Universal Newborn Hearing Screening-- Audiology Consultant</t>
  </si>
  <si>
    <t>Greene County Senior Support Program</t>
  </si>
  <si>
    <t>National Alliance on Mental Illness</t>
  </si>
  <si>
    <t>DESE Scholarship Grant For EDHH</t>
  </si>
  <si>
    <t>Center for Research &amp; Service</t>
  </si>
  <si>
    <t>College of Humanities &amp; Public Affairs</t>
  </si>
  <si>
    <t>Springfield Community Diverse Professionals Recruitment and Retention Research Project - Phase 1</t>
  </si>
  <si>
    <t>S&amp;A</t>
  </si>
  <si>
    <t>CHPA</t>
  </si>
  <si>
    <t>Community Foundation of the Ozarks</t>
  </si>
  <si>
    <t>Center for Archaeological Research</t>
  </si>
  <si>
    <t>Geoarchaeology at 23CE498</t>
  </si>
  <si>
    <t>CAR</t>
  </si>
  <si>
    <t>Missouri Department of Transportation</t>
  </si>
  <si>
    <t>CESU Great Rivers Cooperative Ecosystem Studies Unit: 68-3A75-18-504 Determine whether cultural resources exist in project areas within tier 1 of the GWI or ACEP easement sites</t>
  </si>
  <si>
    <t>Phase I archaeological survey of approximately 80 acres at Rosecrans Air National Guard</t>
  </si>
  <si>
    <t>US Army Corp of Engineers</t>
  </si>
  <si>
    <t>New South Associates, Inc.</t>
  </si>
  <si>
    <t>Phase I archaeological survey at Oologah Lake</t>
  </si>
  <si>
    <t>B02122</t>
  </si>
  <si>
    <t>Center for Archeological Research</t>
  </si>
  <si>
    <t>Clarence Cannon National Wildlife Refuge</t>
  </si>
  <si>
    <t>Kansas City Bangert Island Section 22 Project</t>
  </si>
  <si>
    <t>HDR Engineering, Inc.</t>
  </si>
  <si>
    <t>Three Rivers Arkansas</t>
  </si>
  <si>
    <t>B02574</t>
  </si>
  <si>
    <t>CTR for Arch Resarch - MAS</t>
  </si>
  <si>
    <t>Culural Resource Survey of Dry Hollow Road</t>
  </si>
  <si>
    <t>Camden County</t>
  </si>
  <si>
    <t>US Department of Housing and Urban Development</t>
  </si>
  <si>
    <t>St. Roberts Wastewater Treatement Facility</t>
  </si>
  <si>
    <t>City of St. Robert</t>
  </si>
  <si>
    <t>City/County</t>
  </si>
  <si>
    <t>Phase II Testing at Rose Hill School</t>
  </si>
  <si>
    <t>City of Monett</t>
  </si>
  <si>
    <t>Jviation, Inc.</t>
  </si>
  <si>
    <t>Center for Community Engagement</t>
  </si>
  <si>
    <t>Center for Economic Research</t>
  </si>
  <si>
    <t>Center for Social Science &amp; Public Policy Research</t>
  </si>
  <si>
    <t>College of Natural &amp; Applied Sciences</t>
  </si>
  <si>
    <t>Adapting perennial crops for climate change: Graft transmissible effects of rootstocks on grapevine shoots</t>
  </si>
  <si>
    <t>BIO</t>
  </si>
  <si>
    <t>CNAS</t>
  </si>
  <si>
    <t>Saint Louis University</t>
  </si>
  <si>
    <t>Life History of Western Chicken Turtles in Southeastern Oklahoma:  Nesting Ecology and Longevity</t>
  </si>
  <si>
    <t>US Fish &amp; Wildlife Service</t>
  </si>
  <si>
    <t>Oklahoma Department of Wildlife Conservation</t>
  </si>
  <si>
    <t>Sequiota Spring Bacteria Source Tracking Assessment</t>
  </si>
  <si>
    <t>City of Springfield</t>
  </si>
  <si>
    <t>MSU-ADVANCE Catalyst Project to Promote Gender Identity</t>
  </si>
  <si>
    <t>GGP</t>
  </si>
  <si>
    <t>Geologic mapping of the Jacksoville east 7.5-minute quadrangle, northeast Alabama: fault sequencing along the trailing edge of the Appalachian fold and thrust belt</t>
  </si>
  <si>
    <t>US Geological Survey</t>
  </si>
  <si>
    <t>Collaborative Research of Data Elements: Developing On-Demand Service Module for Mining Geophysical Properties of Sea Ice from High Spatial Resolution Imagery</t>
  </si>
  <si>
    <t>MATH</t>
  </si>
  <si>
    <t>FY 20 Regional Transportation Planning Program</t>
  </si>
  <si>
    <t>SMCOG</t>
  </si>
  <si>
    <t>US Department of Transportation</t>
  </si>
  <si>
    <t>Quantitative eDNA tools to aid in the monitoring of freshwater mussel abundance and breeding activity across multiple river systems</t>
  </si>
  <si>
    <t>Development Research</t>
  </si>
  <si>
    <t>B02147</t>
  </si>
  <si>
    <t>Biology - Research Materials Sales</t>
  </si>
  <si>
    <t>B02377</t>
  </si>
  <si>
    <t>CNAS - Other Income</t>
  </si>
  <si>
    <t>Composition-Microstructure-Property Relationships in Entropy-Stabilized Boride Ceramics</t>
  </si>
  <si>
    <t>PAMS</t>
  </si>
  <si>
    <t>Mountain Lake Anodonta Propagation</t>
  </si>
  <si>
    <t>Presidio Trust</t>
  </si>
  <si>
    <t>Louis Stokes Alliances for Minority Participation (LSAMP)</t>
  </si>
  <si>
    <t>CS</t>
  </si>
  <si>
    <t>Harris-Stowe State University</t>
  </si>
  <si>
    <t>Bhutan and Oman Gravity Collection</t>
  </si>
  <si>
    <t>National Geospatial-Intelligence Agency</t>
  </si>
  <si>
    <t>Region D FY19 Homeland Security Grant Program</t>
  </si>
  <si>
    <t>US Department of Homeland Security</t>
  </si>
  <si>
    <t>Missouri Office of Homeland Security</t>
  </si>
  <si>
    <t xml:space="preserve">Recruitment Variability and Envrionmental Life History of Northern Snakehead  in Virginia Tributaries of the Potomac River </t>
  </si>
  <si>
    <t>Virginia Department of Game and Inland Fisheries</t>
  </si>
  <si>
    <t>Propagation and Augmentation of the Ouachita Rock Pocketbook</t>
  </si>
  <si>
    <t>B02757</t>
  </si>
  <si>
    <t>BIO-Special Projects-Mirza</t>
  </si>
  <si>
    <t>Petrologic Imaging of an Active Pluton in the Andean Central Volcanic Zone</t>
  </si>
  <si>
    <t>National Aeronautics and Space Administration</t>
  </si>
  <si>
    <t>Computational approach for annotation of infra-red spectral features</t>
  </si>
  <si>
    <t>Missouri University of Science &amp; Technology</t>
  </si>
  <si>
    <t>2020 Census Regional Complete Count Committee Outreach and Coordination</t>
  </si>
  <si>
    <t>Missouri Foundation for Health</t>
  </si>
  <si>
    <t>Investigations of Actinide-Water Interactions in High P-T Environments</t>
  </si>
  <si>
    <t>US Department of Energy</t>
  </si>
  <si>
    <t>Triad National Security, LLC</t>
  </si>
  <si>
    <t>Post release monitoring of alligator snapping turtles</t>
  </si>
  <si>
    <t>Kansas Department of Wildlife, Parks and Tourism</t>
  </si>
  <si>
    <t>Partnership to conduct vital signs monitoring of natural resources in 15 NPS units</t>
  </si>
  <si>
    <t>National Park Service</t>
  </si>
  <si>
    <t>B02674</t>
  </si>
  <si>
    <t>BIO - Special Projects</t>
  </si>
  <si>
    <t>Collaborative Research: evaluating the drivers of exhumation during accretionary orogenesis: a field-based investigation in the Salmon River Suture Zone, Idaho</t>
  </si>
  <si>
    <t>Thirteenth AIMS Conference on Dynamical Systems, Differential Equations and Applications</t>
  </si>
  <si>
    <t>Cassville NFIP Inventory</t>
  </si>
  <si>
    <t>US Department of Commerce</t>
  </si>
  <si>
    <t>Missouri Association of Councils of Government</t>
  </si>
  <si>
    <t>Investigating vital rate drivers of UMRS fishes to support management and restoration</t>
  </si>
  <si>
    <t>Beyond Biodiesel - Computational Exploration of Gasoline Production from Soybeans</t>
  </si>
  <si>
    <t>CHEM</t>
  </si>
  <si>
    <t>Missouri Soybean Merchandising Council</t>
  </si>
  <si>
    <t>Flood Recovery Coordinator</t>
  </si>
  <si>
    <t>Economic Development Administration</t>
  </si>
  <si>
    <t>Assessment of Cyanobacteria diversity and their toxigenic potential within the Little Sac Wathershed ecosystem using Next Generation DNA sequencing</t>
  </si>
  <si>
    <t>Collaborative Research: Elements: Data: HDR: Developing On‐Demand Service Module for Mining
Geophysical Properties of Sea Ice from High Spatial Resolution Imagery</t>
  </si>
  <si>
    <t>SMCOG FY 20 EDA Partnership Planning</t>
  </si>
  <si>
    <t>Exploring Base Metal Intermetallic Compounds to Substitute Platinum Catalysts in Heterogeneous Hydrogenation of Unsaturated Hydrocarbons</t>
  </si>
  <si>
    <t>American Chemical Society</t>
  </si>
  <si>
    <t>Bull Shoals Field Station</t>
  </si>
  <si>
    <t>B02413</t>
  </si>
  <si>
    <t>BSFS</t>
  </si>
  <si>
    <t>Center for Resource Planning &amp; Management</t>
  </si>
  <si>
    <t>Region D FY16 Homeland Security Grant Program</t>
  </si>
  <si>
    <t>CRPM</t>
  </si>
  <si>
    <t>Seymour Emergency CDBV Administrative Services Agreement</t>
  </si>
  <si>
    <t>City of Seymour</t>
  </si>
  <si>
    <t>B02144</t>
  </si>
  <si>
    <t>B02747</t>
  </si>
  <si>
    <t>SW MO NFIP Workshop</t>
  </si>
  <si>
    <t>Stone County Economic Recovery/Resiliency Plan</t>
  </si>
  <si>
    <t>James River Non-Point Source Watershed Planning and Implementation</t>
  </si>
  <si>
    <t>US Environmental Protection Agency</t>
  </si>
  <si>
    <t>2021 Barry County Multi-Jurisdictional Hazard Mitigation Plan Update</t>
  </si>
  <si>
    <t>Federal Emergency Management Agency</t>
  </si>
  <si>
    <t>State Emergency Management Agency</t>
  </si>
  <si>
    <t>Annual State Aid to RPCs OA Grant to SMCOG</t>
  </si>
  <si>
    <t>Missouri Office of Adminstration</t>
  </si>
  <si>
    <t>Ozark Environmental Water Research Institute</t>
  </si>
  <si>
    <t>Pearson Creek Monitoring Plan</t>
  </si>
  <si>
    <t>OEWRI</t>
  </si>
  <si>
    <t>Greene County</t>
  </si>
  <si>
    <t>Mark Twain NF - Watershed Monitoring</t>
  </si>
  <si>
    <t>US Forest Service</t>
  </si>
  <si>
    <t>Work plan for Big River riffle-basin monitoring project for the Big River Superfund Site</t>
  </si>
  <si>
    <t>Sediment and Erosion Control Assessment, Fort Leonard Wood, Missouri</t>
  </si>
  <si>
    <t>Soil, Watershed and Heritage Inventory and Monitoring</t>
  </si>
  <si>
    <t>Mussel Habitat Survey and Assessment at Fort Leonard Wood, Missouri</t>
  </si>
  <si>
    <t>Lake Taneycomo-White River Watershed Based Planning and Demonstration Project</t>
  </si>
  <si>
    <t>Big Barren Creek Hydrology Monitoring Studies</t>
  </si>
  <si>
    <t>Diversity &amp; Inclusion</t>
  </si>
  <si>
    <t>Graduate College</t>
  </si>
  <si>
    <t>B02673</t>
  </si>
  <si>
    <t>Professional Studies - Graduate</t>
  </si>
  <si>
    <t>GRAD</t>
  </si>
  <si>
    <t>PROV</t>
  </si>
  <si>
    <t>Information Services</t>
  </si>
  <si>
    <t>Library</t>
  </si>
  <si>
    <t>Ozark Jubilee Digitization Project</t>
  </si>
  <si>
    <t>LIB</t>
  </si>
  <si>
    <t>Grammy Museum Foundation</t>
  </si>
  <si>
    <t>President</t>
  </si>
  <si>
    <t>Missouri State University - Springfield Campus Institutional Cares Act Funding</t>
  </si>
  <si>
    <t>FS</t>
  </si>
  <si>
    <t>PRES</t>
  </si>
  <si>
    <t>MSU - Springfield Campus CARES Act - Strengthening Institutions Program</t>
  </si>
  <si>
    <t>Provost</t>
  </si>
  <si>
    <t>B02466</t>
  </si>
  <si>
    <t>Outreach Service Account</t>
  </si>
  <si>
    <t>OUT</t>
  </si>
  <si>
    <t>B02681</t>
  </si>
  <si>
    <t>Bear Power</t>
  </si>
  <si>
    <t>E02193</t>
  </si>
  <si>
    <t>PROV - CE-GO LEAD</t>
  </si>
  <si>
    <t>Project Access</t>
  </si>
  <si>
    <t>Northwest Project Year 5</t>
  </si>
  <si>
    <t>Ozarks Public Health Institute</t>
  </si>
  <si>
    <t>B02506</t>
  </si>
  <si>
    <t>OPHI - Consultant Services</t>
  </si>
  <si>
    <t>OPHI</t>
  </si>
  <si>
    <t>Southwest Missorui Area Health Education Center</t>
  </si>
  <si>
    <t>Pathways for Teachers</t>
  </si>
  <si>
    <t>AHEC</t>
  </si>
  <si>
    <t>B02386</t>
  </si>
  <si>
    <t>AHEC - Student Placement</t>
  </si>
  <si>
    <t>P02007</t>
  </si>
  <si>
    <t>State Support for Missouri Area Health Education Centers Network</t>
  </si>
  <si>
    <t>Health Resources and Services Administration</t>
  </si>
  <si>
    <t>AT Still University</t>
  </si>
  <si>
    <t>MAHEC 2017-2022:  A Statewide Network for Interprofessional Health Care Workforce Development and Practice transformation in Rural and Underserved Missouri</t>
  </si>
  <si>
    <t>Research &amp; Economic Development</t>
  </si>
  <si>
    <t>B02446</t>
  </si>
  <si>
    <t>ELI Language &amp; Culture Programs</t>
  </si>
  <si>
    <t>ELI</t>
  </si>
  <si>
    <t>VPRED</t>
  </si>
  <si>
    <t>B02448</t>
  </si>
  <si>
    <t>ELI Undergrad Program</t>
  </si>
  <si>
    <t>B02477</t>
  </si>
  <si>
    <t>ELI Teacher Training Programs</t>
  </si>
  <si>
    <t>E02177</t>
  </si>
  <si>
    <t>VPRED - IP-ELI English for Academic Purpose</t>
  </si>
  <si>
    <t>E02326</t>
  </si>
  <si>
    <t>VPRED - IP-Foreign Language Institute</t>
  </si>
  <si>
    <t>IP</t>
  </si>
  <si>
    <t>B02040</t>
  </si>
  <si>
    <t>Management Development Institute</t>
  </si>
  <si>
    <t>MDI</t>
  </si>
  <si>
    <t>OPT - State Miscellaneouse Income</t>
  </si>
  <si>
    <t>BRD SVC</t>
  </si>
  <si>
    <t>Missouri Arts Council</t>
  </si>
  <si>
    <t>Facilities &amp; Infrastructure</t>
  </si>
  <si>
    <t>KSMU - State Miscellaneouse Income</t>
  </si>
  <si>
    <t>eFactory Business Incubator Expansion</t>
  </si>
  <si>
    <t>eFAC</t>
  </si>
  <si>
    <t>Center for Applied Science &amp; Engineering</t>
  </si>
  <si>
    <t>Printed Electronic Nano-Carbon-Based Devices and Systems to Improve</t>
  </si>
  <si>
    <t>CASE</t>
  </si>
  <si>
    <t>B02364</t>
  </si>
  <si>
    <t>CASE Service Agreements</t>
  </si>
  <si>
    <t>Concept Printed Sensor Systems for Sensing and monitoring of Harmful Gases</t>
  </si>
  <si>
    <t>US Department of Defense</t>
  </si>
  <si>
    <t>CRP Effort, Braiding of CMC Prepreg</t>
  </si>
  <si>
    <t>Physical Sciences Inc.</t>
  </si>
  <si>
    <t>Advancing Carbon Nanomaterials Based Device Manufacturing Through Life Cycle Analysis, Risk Analysis, and Mitigation</t>
  </si>
  <si>
    <t>Department of the Army</t>
  </si>
  <si>
    <t>Center for Biomedical &amp; Life Sciences</t>
  </si>
  <si>
    <t>B02317</t>
  </si>
  <si>
    <t>CBLS - Service Agreements</t>
  </si>
  <si>
    <t>CBLS</t>
  </si>
  <si>
    <t>Investigation of Several drugs to Inhibit Trigeminal Nociception in a Model of Chronic Migraine</t>
  </si>
  <si>
    <t>Xoc Pharmaceuticals, Inc.</t>
  </si>
  <si>
    <t>Optimization and Provision of Various Potential Products</t>
  </si>
  <si>
    <t>CBD Sciences Group, LLC</t>
  </si>
  <si>
    <t>Investigation of Biochemical Properties of AAC1 Checken Broth and other Food Products</t>
  </si>
  <si>
    <t>International Dehydrated Foods</t>
  </si>
  <si>
    <t>Investigation of Analgesic Properties of AAC1 Chicken Broth in a Model of Surgical Pain</t>
  </si>
  <si>
    <t>Novel uses for the CGRP mAb and other targeted mAbs beyond migraine</t>
  </si>
  <si>
    <t>Lundbeck, LLC</t>
  </si>
  <si>
    <t>International Leadership &amp; Training Center</t>
  </si>
  <si>
    <t>B02505</t>
  </si>
  <si>
    <t>ILTC</t>
  </si>
  <si>
    <t>Jordan Valley Innovation Center</t>
  </si>
  <si>
    <t>FY 2020 Innovation Center Contract</t>
  </si>
  <si>
    <t>JVIC</t>
  </si>
  <si>
    <t>Missouri Technology Corporation</t>
  </si>
  <si>
    <t>E02040</t>
  </si>
  <si>
    <t>VPRED - JVIC Affiliation Fund</t>
  </si>
  <si>
    <t>E02041</t>
  </si>
  <si>
    <t>VPRED - JVIC Rental Fund</t>
  </si>
  <si>
    <t>E02324</t>
  </si>
  <si>
    <t>VPRED - E-Factory Rental</t>
  </si>
  <si>
    <t>Small Business Development &amp; Techonology Center</t>
  </si>
  <si>
    <t>P02005</t>
  </si>
  <si>
    <t>SBTDC Workshops Program Income</t>
  </si>
  <si>
    <t>SBTDC</t>
  </si>
  <si>
    <t>Small Business Development Center</t>
  </si>
  <si>
    <t>US Small Business Administration</t>
  </si>
  <si>
    <t>Memorandum of Understanding for Regional SBTDC Graduate Assistant</t>
  </si>
  <si>
    <t>SBTDC - Small Business Counselor</t>
  </si>
  <si>
    <t>Student Affairs</t>
  </si>
  <si>
    <t>TRIO Student Support Services Program - Springfield Campus</t>
  </si>
  <si>
    <t>TRIO</t>
  </si>
  <si>
    <t>SA</t>
  </si>
  <si>
    <t>Regional Demonstration Project</t>
  </si>
  <si>
    <t>DRC</t>
  </si>
  <si>
    <t>Missouri Assistive Technology</t>
  </si>
  <si>
    <t>Missouri State University - Springfield Campus Cares Act Funding</t>
  </si>
  <si>
    <t>FA</t>
  </si>
  <si>
    <t>West Plains</t>
  </si>
  <si>
    <t>TRIO Student Support Services Program - West Plains Campus</t>
  </si>
  <si>
    <t>DEV</t>
  </si>
  <si>
    <t>WP</t>
  </si>
  <si>
    <t>Child Care Access Means Parents in School</t>
  </si>
  <si>
    <t>Ozarks Medical Center MOU</t>
  </si>
  <si>
    <t>Ozarks Medical Center</t>
  </si>
  <si>
    <t>GOCCare Program:  An IHE/Healthcare Partnership to Double the Number of Registered Nurses in south Central Missouri</t>
  </si>
  <si>
    <t>US Department of Labor</t>
  </si>
  <si>
    <t>Missouri Division of Workforce Development</t>
  </si>
  <si>
    <t>Preparing Students for today's Careers</t>
  </si>
  <si>
    <t>Delta Regional Authority</t>
  </si>
  <si>
    <t>Missouri State University - West Plains Campus CARES Act Funding</t>
  </si>
  <si>
    <t>Adult Education &amp; Literacy Grant</t>
  </si>
  <si>
    <t>Missouri State University - West Plains Campus Institutional CARES Act Funding</t>
  </si>
  <si>
    <t>Adult Education and Literacy Program</t>
  </si>
  <si>
    <t>MSU - West Plains Campus CARES Act - Strengthening Institutions Program</t>
  </si>
  <si>
    <t>Perkins Basic Grant-Postsecondary</t>
  </si>
  <si>
    <t>Perkins CTE Base and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</si>
</sst>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0" tint="-4.9989318521683403E-2"/>
      <name val="Calibri Light"/>
      <family val="1"/>
      <scheme val="major"/>
    </font>
    <font>
      <b/>
      <sz val="20"/>
      <color theme="0" tint="-4.9989318521683403E-2"/>
      <name val="Calibri Light"/>
      <family val="1"/>
      <scheme val="major"/>
    </font>
    <font>
      <b/>
      <sz val="16"/>
      <color theme="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9AB98"/>
        <bgColor indexed="64"/>
      </patternFill>
    </fill>
    <fill>
      <patternFill patternType="solid">
        <fgColor rgb="FFFFEEB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165" fontId="4" fillId="2" borderId="0" xfId="1" applyNumberFormat="1" applyFont="1" applyFill="1" applyBorder="1" applyAlignment="1" applyProtection="1">
      <alignment horizontal="right" vertical="center"/>
    </xf>
    <xf numFmtId="49" fontId="5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5" fillId="3" borderId="0" xfId="1" applyNumberFormat="1" applyFont="1" applyFill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165" fontId="0" fillId="0" borderId="1" xfId="1" applyNumberFormat="1" applyFont="1" applyBorder="1" applyAlignment="1" applyProtection="1">
      <alignment horizontal="right" vertical="center" wrapText="1"/>
    </xf>
    <xf numFmtId="49" fontId="6" fillId="4" borderId="0" xfId="0" applyNumberFormat="1" applyFont="1" applyFill="1" applyAlignment="1">
      <alignment vertical="center"/>
    </xf>
    <xf numFmtId="164" fontId="6" fillId="4" borderId="0" xfId="0" applyNumberFormat="1" applyFont="1" applyFill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5" fontId="6" fillId="4" borderId="0" xfId="1" applyNumberFormat="1" applyFont="1" applyFill="1" applyAlignment="1" applyProtection="1">
      <alignment horizontal="right" vertical="center"/>
    </xf>
    <xf numFmtId="1" fontId="0" fillId="0" borderId="1" xfId="0" applyNumberFormat="1" applyBorder="1" applyAlignment="1">
      <alignment horizontal="left" vertical="center" wrapText="1"/>
    </xf>
    <xf numFmtId="42" fontId="0" fillId="0" borderId="1" xfId="0" applyNumberFormat="1" applyBorder="1" applyAlignment="1">
      <alignment vertical="center" wrapText="1"/>
    </xf>
    <xf numFmtId="165" fontId="5" fillId="3" borderId="0" xfId="1" applyNumberFormat="1" applyFont="1" applyFill="1" applyBorder="1" applyAlignment="1" applyProtection="1">
      <alignment horizontal="right" vertical="center"/>
    </xf>
    <xf numFmtId="165" fontId="6" fillId="4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1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5" fontId="7" fillId="5" borderId="2" xfId="1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2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 applyProtection="1">
      <alignment horizontal="right" vertical="center" wrapText="1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 applyProtection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66" fontId="4" fillId="0" borderId="0" xfId="1" applyNumberFormat="1" applyFont="1" applyFill="1" applyBorder="1" applyAlignment="1" applyProtection="1">
      <alignment horizontal="center" vertical="center"/>
    </xf>
    <xf numFmtId="1" fontId="6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8%20Data\FY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Users\Marina\AppData\Local\Temp\F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8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</row>
        <row r="5">
          <cell r="A5" t="str">
            <v>Ackerson, Amy</v>
          </cell>
        </row>
        <row r="6">
          <cell r="A6" t="str">
            <v>Adamson, Reesha</v>
          </cell>
        </row>
        <row r="7">
          <cell r="A7" t="str">
            <v>Ailor, Shannon</v>
          </cell>
        </row>
        <row r="8">
          <cell r="A8" t="str">
            <v>Albaugh, Rickey</v>
          </cell>
        </row>
        <row r="9">
          <cell r="A9" t="str">
            <v>Allen, Natalie</v>
          </cell>
        </row>
        <row r="10">
          <cell r="A10" t="str">
            <v>Alsup, Jennifer</v>
          </cell>
        </row>
        <row r="11">
          <cell r="A11" t="str">
            <v>Alsup-Egbers, Clydette</v>
          </cell>
        </row>
        <row r="12">
          <cell r="A12" t="str">
            <v>Amidon, Ethan</v>
          </cell>
        </row>
        <row r="13">
          <cell r="A13" t="str">
            <v>Anderson, Rayanna</v>
          </cell>
        </row>
        <row r="14">
          <cell r="A14" t="str">
            <v>Appel, Colleen</v>
          </cell>
        </row>
        <row r="15">
          <cell r="A15" t="str">
            <v>Arthaud, Tamara</v>
          </cell>
        </row>
        <row r="16">
          <cell r="A16" t="str">
            <v>Baker, Anne</v>
          </cell>
        </row>
        <row r="17">
          <cell r="A17" t="str">
            <v>Baldwin, Julie</v>
          </cell>
        </row>
        <row r="18">
          <cell r="A18" t="str">
            <v>Baran, Andrzej</v>
          </cell>
        </row>
        <row r="19">
          <cell r="A19" t="str">
            <v>Barnes, Ruth</v>
          </cell>
        </row>
        <row r="20">
          <cell r="A20" t="str">
            <v>Barnhart, M Chris</v>
          </cell>
        </row>
        <row r="21">
          <cell r="A21" t="str">
            <v>Barton, Sheila</v>
          </cell>
        </row>
        <row r="22">
          <cell r="A22" t="str">
            <v>Bassham, Donna</v>
          </cell>
        </row>
        <row r="23">
          <cell r="A23" t="str">
            <v>Bauman, Isabelle</v>
          </cell>
        </row>
        <row r="24">
          <cell r="A24" t="str">
            <v>Beckham, Tracy</v>
          </cell>
        </row>
        <row r="25">
          <cell r="A25" t="str">
            <v>Beckman, Daniel</v>
          </cell>
        </row>
        <row r="26">
          <cell r="A26" t="str">
            <v>Behzadan, Amir</v>
          </cell>
        </row>
        <row r="27">
          <cell r="A27" t="str">
            <v>Bennett, Drew</v>
          </cell>
        </row>
        <row r="28">
          <cell r="A28" t="str">
            <v>Bennett, Evan</v>
          </cell>
        </row>
        <row r="29">
          <cell r="A29" t="str">
            <v>Berg, Susan</v>
          </cell>
        </row>
        <row r="30">
          <cell r="A30" t="str">
            <v>Berkwitz, Stephen</v>
          </cell>
        </row>
        <row r="31">
          <cell r="A31" t="str">
            <v>Berquist, Charlene</v>
          </cell>
        </row>
        <row r="32">
          <cell r="A32" t="str">
            <v>Besara, Rachel</v>
          </cell>
        </row>
        <row r="33">
          <cell r="A33" t="str">
            <v>Bhattacharyya, Gautam</v>
          </cell>
        </row>
        <row r="34">
          <cell r="A34" t="str">
            <v>Biagioni, Richard</v>
          </cell>
        </row>
        <row r="35">
          <cell r="A35" t="str">
            <v>Biswas, Mahua</v>
          </cell>
        </row>
        <row r="36">
          <cell r="A36" t="str">
            <v>Black, Alice</v>
          </cell>
        </row>
        <row r="37">
          <cell r="A37" t="str">
            <v>Blackwood, Randall</v>
          </cell>
        </row>
        <row r="38">
          <cell r="A38" t="str">
            <v>Blansit, Amy</v>
          </cell>
        </row>
        <row r="39">
          <cell r="A39" t="str">
            <v>Boaz, Keith</v>
          </cell>
        </row>
        <row r="40">
          <cell r="A40" t="str">
            <v>Bodenhausen, Brad</v>
          </cell>
        </row>
        <row r="41">
          <cell r="A41" t="str">
            <v>Bosch, Eric</v>
          </cell>
        </row>
        <row r="42">
          <cell r="A42" t="str">
            <v>Bowles, Elizabeth</v>
          </cell>
        </row>
        <row r="43">
          <cell r="A43" t="str">
            <v>Boys, Cathy P</v>
          </cell>
        </row>
        <row r="44">
          <cell r="A44" t="str">
            <v>Branton, Michelle</v>
          </cell>
        </row>
        <row r="45">
          <cell r="A45" t="str">
            <v>Bray, William</v>
          </cell>
        </row>
        <row r="46">
          <cell r="A46" t="str">
            <v>Breault, Rick</v>
          </cell>
        </row>
        <row r="47">
          <cell r="A47" t="str">
            <v>Brewington, Cody</v>
          </cell>
        </row>
        <row r="48">
          <cell r="A48" t="str">
            <v>Brock, Russell</v>
          </cell>
        </row>
        <row r="49">
          <cell r="A49" t="str">
            <v>Brodeur, Amanda</v>
          </cell>
        </row>
        <row r="50">
          <cell r="A50" t="str">
            <v>Buchanan, Erin</v>
          </cell>
        </row>
        <row r="51">
          <cell r="A51" t="str">
            <v>Burton, Michael</v>
          </cell>
        </row>
        <row r="52">
          <cell r="A52" t="str">
            <v>Busdieker-Jesse, Nichole</v>
          </cell>
        </row>
        <row r="53">
          <cell r="A53" t="str">
            <v>Calfano, Brian</v>
          </cell>
        </row>
        <row r="54">
          <cell r="A54" t="str">
            <v>Camp, Susan</v>
          </cell>
        </row>
        <row r="55">
          <cell r="A55" t="str">
            <v>Canales, Roberto</v>
          </cell>
        </row>
        <row r="56">
          <cell r="A56" t="str">
            <v>Capps, Steven</v>
          </cell>
        </row>
        <row r="57">
          <cell r="A57" t="str">
            <v>Carr, WD</v>
          </cell>
        </row>
        <row r="58">
          <cell r="A58" t="str">
            <v>Castrey, Raymond</v>
          </cell>
        </row>
        <row r="59">
          <cell r="A59" t="str">
            <v>Cemore Brigden, Joanna</v>
          </cell>
        </row>
        <row r="60">
          <cell r="A60" t="str">
            <v>Chen, Li-Ling</v>
          </cell>
        </row>
        <row r="61">
          <cell r="A61" t="str">
            <v>Chen, Qiang</v>
          </cell>
        </row>
        <row r="62">
          <cell r="A62" t="str">
            <v>Cheng, Yungchen</v>
          </cell>
        </row>
        <row r="63">
          <cell r="A63" t="str">
            <v>Claborn, David</v>
          </cell>
        </row>
        <row r="64">
          <cell r="A64" t="str">
            <v xml:space="preserve">Clark, Megan </v>
          </cell>
        </row>
        <row r="65">
          <cell r="A65" t="str">
            <v>Cleveland, Tracy</v>
          </cell>
        </row>
        <row r="66">
          <cell r="A66" t="str">
            <v>Cooper, Mark</v>
          </cell>
        </row>
        <row r="67">
          <cell r="A67" t="str">
            <v xml:space="preserve">Cormier, Bret </v>
          </cell>
        </row>
        <row r="68">
          <cell r="A68" t="str">
            <v>Cornelison, David</v>
          </cell>
        </row>
        <row r="69">
          <cell r="A69" t="str">
            <v>Cox, Erica</v>
          </cell>
        </row>
        <row r="70">
          <cell r="A70" t="str">
            <v>Cozort, Carol</v>
          </cell>
        </row>
        <row r="71">
          <cell r="A71" t="str">
            <v>Craig, Christopher</v>
          </cell>
        </row>
        <row r="72">
          <cell r="A72" t="str">
            <v>Cuebas, Dean</v>
          </cell>
        </row>
        <row r="73">
          <cell r="A73" t="str">
            <v>Cunningham, Denise</v>
          </cell>
        </row>
        <row r="74">
          <cell r="A74" t="str">
            <v>Curry, Matthew</v>
          </cell>
        </row>
        <row r="75">
          <cell r="A75" t="str">
            <v>Cutbirth, Suzanne</v>
          </cell>
        </row>
        <row r="76">
          <cell r="A76" t="str">
            <v>Daniel, Todd</v>
          </cell>
        </row>
        <row r="77">
          <cell r="A77" t="str">
            <v>Davis, Belinda</v>
          </cell>
        </row>
        <row r="78">
          <cell r="A78" t="str">
            <v>Day, Michele</v>
          </cell>
        </row>
        <row r="79">
          <cell r="A79" t="str">
            <v>Del Vecchio, Ronald</v>
          </cell>
        </row>
        <row r="80">
          <cell r="A80" t="str">
            <v>Delong, Robert</v>
          </cell>
        </row>
        <row r="81">
          <cell r="A81" t="str">
            <v>DeWitt, Thomas</v>
          </cell>
        </row>
        <row r="82">
          <cell r="A82" t="str">
            <v>Dey, Sonal</v>
          </cell>
        </row>
        <row r="83">
          <cell r="A83" t="str">
            <v>Dodge, Steven</v>
          </cell>
        </row>
        <row r="84">
          <cell r="A84" t="str">
            <v>Doering, Trisha</v>
          </cell>
        </row>
        <row r="85">
          <cell r="A85" t="str">
            <v>Dogwiler, Toby</v>
          </cell>
        </row>
        <row r="86">
          <cell r="A86" t="str">
            <v>Dollar, Susan</v>
          </cell>
        </row>
        <row r="87">
          <cell r="A87" t="str">
            <v>Dowdy, Marcia</v>
          </cell>
        </row>
        <row r="88">
          <cell r="A88" t="str">
            <v>Duitsman, Dalen</v>
          </cell>
        </row>
        <row r="89">
          <cell r="A89" t="str">
            <v>Durham, Paul</v>
          </cell>
        </row>
        <row r="90">
          <cell r="A90" t="str">
            <v>Echols, Leslie</v>
          </cell>
        </row>
        <row r="91">
          <cell r="A91" t="str">
            <v>Einhellig, Frank</v>
          </cell>
        </row>
        <row r="92">
          <cell r="A92" t="str">
            <v>Ekstam, Keith</v>
          </cell>
        </row>
        <row r="93">
          <cell r="A93" t="str">
            <v>Elliott, W Anson</v>
          </cell>
        </row>
        <row r="94">
          <cell r="A94" t="str">
            <v>Engler, Karen</v>
          </cell>
        </row>
        <row r="95">
          <cell r="A95" t="str">
            <v>English, Catherine</v>
          </cell>
        </row>
        <row r="96">
          <cell r="A96" t="str">
            <v>Evans, Kevin</v>
          </cell>
        </row>
        <row r="97">
          <cell r="A97" t="str">
            <v>Fallone, Melissa</v>
          </cell>
        </row>
        <row r="98">
          <cell r="A98" t="str">
            <v>Farris, Robin</v>
          </cell>
        </row>
        <row r="99">
          <cell r="A99" t="str">
            <v>Faucett, David</v>
          </cell>
        </row>
        <row r="100">
          <cell r="A100" t="str">
            <v>Feeney, Monika</v>
          </cell>
        </row>
        <row r="101">
          <cell r="A101" t="str">
            <v>Fichter, Kathryn</v>
          </cell>
        </row>
        <row r="102">
          <cell r="A102" t="str">
            <v>Finn, Debra</v>
          </cell>
        </row>
        <row r="103">
          <cell r="A103" t="str">
            <v>Flannery, Timothy</v>
          </cell>
        </row>
        <row r="104">
          <cell r="A104" t="str">
            <v>Foster, Lyle</v>
          </cell>
        </row>
        <row r="105">
          <cell r="A105" t="str">
            <v>Franklin, Keri</v>
          </cell>
        </row>
        <row r="106">
          <cell r="A106" t="str">
            <v>Franks, Claudia</v>
          </cell>
        </row>
        <row r="107">
          <cell r="A107" t="str">
            <v>Frederick, Teresa</v>
          </cell>
        </row>
        <row r="108">
          <cell r="A108" t="str">
            <v>Frodermann, Evan</v>
          </cell>
        </row>
        <row r="109">
          <cell r="A109" t="str">
            <v>Garland, Brett</v>
          </cell>
        </row>
        <row r="110">
          <cell r="A110" t="str">
            <v>Garrad, Richard</v>
          </cell>
        </row>
        <row r="111">
          <cell r="A111" t="str">
            <v>Gerasimchuk, Nikolay</v>
          </cell>
        </row>
        <row r="112">
          <cell r="A112" t="str">
            <v>Germann, Julie</v>
          </cell>
        </row>
        <row r="113">
          <cell r="A113" t="str">
            <v>Ghosh, Kartik</v>
          </cell>
        </row>
        <row r="114">
          <cell r="A114" t="str">
            <v>Giboney, Sharon</v>
          </cell>
        </row>
        <row r="115">
          <cell r="A115" t="str">
            <v>Gibson, Emily</v>
          </cell>
        </row>
        <row r="116">
          <cell r="A116" t="str">
            <v>Goddard, Patricia</v>
          </cell>
        </row>
        <row r="117">
          <cell r="A117" t="str">
            <v>Goerndt, Michael</v>
          </cell>
        </row>
        <row r="118">
          <cell r="A118" t="str">
            <v>Goodwin, David</v>
          </cell>
        </row>
        <row r="119">
          <cell r="A119" t="str">
            <v>Grbac, Kris</v>
          </cell>
        </row>
        <row r="120">
          <cell r="A120" t="str">
            <v>Greene, Brian</v>
          </cell>
        </row>
        <row r="121">
          <cell r="A121" t="str">
            <v>Greene, Janice</v>
          </cell>
        </row>
        <row r="122">
          <cell r="A122" t="str">
            <v>Gross, Tracy</v>
          </cell>
        </row>
        <row r="123">
          <cell r="A123" t="str">
            <v>Guo, Kanghui</v>
          </cell>
        </row>
        <row r="124">
          <cell r="A124" t="str">
            <v>Gutierrez, Melida</v>
          </cell>
        </row>
        <row r="125">
          <cell r="A125" t="str">
            <v>Hall, David</v>
          </cell>
        </row>
        <row r="126">
          <cell r="A126" t="str">
            <v>Hall, Lisa C</v>
          </cell>
        </row>
        <row r="127">
          <cell r="A127" t="str">
            <v>Hallgren, Deanna</v>
          </cell>
        </row>
        <row r="128">
          <cell r="A128" t="str">
            <v>Hamilton, Timmarie</v>
          </cell>
        </row>
        <row r="129">
          <cell r="A129" t="str">
            <v>Harbaugh, Adam</v>
          </cell>
        </row>
        <row r="130">
          <cell r="A130" t="str">
            <v>Hart, James</v>
          </cell>
        </row>
        <row r="131">
          <cell r="A131" t="str">
            <v>Havel, John</v>
          </cell>
        </row>
        <row r="132">
          <cell r="A132" t="str">
            <v>Hein, Stephanie</v>
          </cell>
        </row>
        <row r="133">
          <cell r="A133" t="str">
            <v>Hellman, Andrea</v>
          </cell>
        </row>
        <row r="134">
          <cell r="A134" t="str">
            <v>Hellman, Daniel</v>
          </cell>
        </row>
        <row r="135">
          <cell r="A135" t="str">
            <v>Hensley, Ronald</v>
          </cell>
        </row>
        <row r="136">
          <cell r="A136" t="str">
            <v>Herr, Melissa</v>
          </cell>
        </row>
        <row r="137">
          <cell r="A137" t="str">
            <v>Hetzler, Tona</v>
          </cell>
        </row>
        <row r="138">
          <cell r="A138" t="str">
            <v>Hickey, Dennis</v>
          </cell>
        </row>
        <row r="139">
          <cell r="A139" t="str">
            <v>Hood, Jane</v>
          </cell>
        </row>
        <row r="140">
          <cell r="A140" t="str">
            <v>Hope, Kathryn</v>
          </cell>
        </row>
        <row r="141">
          <cell r="A141" t="str">
            <v>Hough, David</v>
          </cell>
        </row>
        <row r="142">
          <cell r="A142" t="str">
            <v>Hough, Lyon</v>
          </cell>
        </row>
        <row r="143">
          <cell r="A143" t="str">
            <v>Howard, Susanne</v>
          </cell>
        </row>
        <row r="144">
          <cell r="A144" t="str">
            <v>Howerton, Phillip</v>
          </cell>
        </row>
        <row r="145">
          <cell r="A145" t="str">
            <v>Hudson, Danae</v>
          </cell>
        </row>
        <row r="146">
          <cell r="A146" t="str">
            <v>Hwang, Chin-Feng</v>
          </cell>
        </row>
        <row r="147">
          <cell r="A147" t="str">
            <v>Ingram, Suzanne</v>
          </cell>
        </row>
        <row r="148">
          <cell r="A148" t="str">
            <v>Iqbal, Razib</v>
          </cell>
        </row>
        <row r="149">
          <cell r="A149" t="str">
            <v>Irons, Chrystal</v>
          </cell>
        </row>
        <row r="150">
          <cell r="A150" t="str">
            <v>Jackson-Brown, Grace</v>
          </cell>
        </row>
        <row r="151">
          <cell r="A151" t="str">
            <v>Jacobson, Victoria</v>
          </cell>
        </row>
        <row r="152">
          <cell r="A152" t="str">
            <v>Jahnke, Tamera</v>
          </cell>
        </row>
        <row r="153">
          <cell r="A153" t="str">
            <v>Jankovic, Aleksandar</v>
          </cell>
        </row>
        <row r="154">
          <cell r="A154" t="str">
            <v>Jennings, Mary Ann</v>
          </cell>
        </row>
        <row r="155">
          <cell r="A155" t="str">
            <v>Johnson, Janelle</v>
          </cell>
        </row>
        <row r="156">
          <cell r="A156" t="str">
            <v>Jolley, Jason</v>
          </cell>
        </row>
        <row r="157">
          <cell r="A157" t="str">
            <v>Kaf, Wafaa</v>
          </cell>
        </row>
        <row r="158">
          <cell r="A158" t="str">
            <v>Kammerer, Joseph</v>
          </cell>
        </row>
        <row r="159">
          <cell r="A159" t="str">
            <v>Kaps, Martin</v>
          </cell>
        </row>
        <row r="160">
          <cell r="A160" t="str">
            <v>Keeth, Jonathan</v>
          </cell>
        </row>
        <row r="161">
          <cell r="A161" t="str">
            <v>Kellum, Mary</v>
          </cell>
        </row>
        <row r="162">
          <cell r="A162" t="str">
            <v>Keys, Amanda</v>
          </cell>
        </row>
        <row r="163">
          <cell r="A163" t="str">
            <v>Killion, Kurt</v>
          </cell>
        </row>
        <row r="164">
          <cell r="A164" t="str">
            <v>Kim, Kyoungtae</v>
          </cell>
        </row>
        <row r="165">
          <cell r="A165" t="str">
            <v>Kline, Katie</v>
          </cell>
        </row>
        <row r="166">
          <cell r="A166" t="str">
            <v>Knapp, Timothy</v>
          </cell>
        </row>
        <row r="167">
          <cell r="A167" t="str">
            <v>Knight, Rachel</v>
          </cell>
        </row>
        <row r="168">
          <cell r="A168" t="str">
            <v>Knowles, Amy</v>
          </cell>
        </row>
        <row r="169">
          <cell r="A169" t="str">
            <v>Kohnen, Angela</v>
          </cell>
        </row>
        <row r="170">
          <cell r="A170" t="str">
            <v>Kovacs, Laszlo</v>
          </cell>
        </row>
        <row r="171">
          <cell r="A171" t="str">
            <v>Kuhlmeier, Sylvia</v>
          </cell>
        </row>
        <row r="172">
          <cell r="A172" t="str">
            <v>Kunkel, Allen</v>
          </cell>
        </row>
        <row r="173">
          <cell r="A173" t="str">
            <v>Lancaster, Dennis</v>
          </cell>
        </row>
        <row r="174">
          <cell r="A174" t="str">
            <v>Lancaster, Phillip</v>
          </cell>
        </row>
        <row r="175">
          <cell r="A175" t="str">
            <v>Lancaster, Sarah</v>
          </cell>
        </row>
        <row r="176">
          <cell r="A176" t="str">
            <v>Lane, Thomas</v>
          </cell>
        </row>
        <row r="177">
          <cell r="A177" t="str">
            <v>Langer, Carol</v>
          </cell>
        </row>
        <row r="178">
          <cell r="A178" t="str">
            <v>Lehman, Timothy</v>
          </cell>
        </row>
        <row r="179">
          <cell r="A179" t="str">
            <v>Leis, Sherry</v>
          </cell>
        </row>
        <row r="180">
          <cell r="A180" t="str">
            <v>Ligon, Day</v>
          </cell>
        </row>
        <row r="181">
          <cell r="A181" t="str">
            <v>Livers, Stephanie</v>
          </cell>
        </row>
        <row r="182">
          <cell r="A182" t="str">
            <v>Loge, Jana</v>
          </cell>
        </row>
        <row r="183">
          <cell r="A183" t="str">
            <v>Lopinot, Neal</v>
          </cell>
        </row>
        <row r="184">
          <cell r="A184" t="str">
            <v>Lunday, Herb</v>
          </cell>
        </row>
        <row r="185">
          <cell r="A185" t="str">
            <v>Luo, Jun</v>
          </cell>
        </row>
        <row r="186">
          <cell r="A186" t="str">
            <v>Lupfer, Christopher</v>
          </cell>
        </row>
        <row r="187">
          <cell r="A187" t="str">
            <v>MacGregor, Cynthia</v>
          </cell>
        </row>
        <row r="188">
          <cell r="A188" t="str">
            <v>Maddox, Robert</v>
          </cell>
        </row>
        <row r="189">
          <cell r="A189" t="str">
            <v>Maher, Sean</v>
          </cell>
        </row>
        <row r="190">
          <cell r="A190" t="str">
            <v>Malega, Ronald</v>
          </cell>
        </row>
        <row r="191">
          <cell r="A191" t="str">
            <v>Masterson, Julie</v>
          </cell>
        </row>
        <row r="192">
          <cell r="A192" t="str">
            <v>Mathis, S Alicia</v>
          </cell>
        </row>
        <row r="193">
          <cell r="A193" t="str">
            <v>Mattocks, Vicki</v>
          </cell>
        </row>
        <row r="194">
          <cell r="A194" t="str">
            <v>Mawhiney, Shannon</v>
          </cell>
        </row>
        <row r="195">
          <cell r="A195" t="str">
            <v>May, Diane</v>
          </cell>
        </row>
        <row r="196">
          <cell r="A196" t="str">
            <v>Mayanovic, Robert</v>
          </cell>
        </row>
        <row r="197">
          <cell r="A197" t="str">
            <v>McClain, William</v>
          </cell>
        </row>
        <row r="198">
          <cell r="A198" t="str">
            <v>McCroskey, Marilyn</v>
          </cell>
        </row>
        <row r="199">
          <cell r="A199" t="str">
            <v>McKay, Matthew</v>
          </cell>
        </row>
        <row r="200">
          <cell r="A200" t="str">
            <v>Meinert, David</v>
          </cell>
        </row>
        <row r="201">
          <cell r="A201" t="str">
            <v>Miao, Xin</v>
          </cell>
        </row>
        <row r="202">
          <cell r="A202" t="str">
            <v>Michelfelder, Gary</v>
          </cell>
        </row>
        <row r="203">
          <cell r="A203" t="str">
            <v>Mickus, Kevin</v>
          </cell>
        </row>
        <row r="204">
          <cell r="A204" t="str">
            <v>Mirza, Babur</v>
          </cell>
        </row>
        <row r="205">
          <cell r="A205" t="str">
            <v>Mitchell, D W</v>
          </cell>
        </row>
        <row r="206">
          <cell r="A206" t="str">
            <v>Mitra, Saibal</v>
          </cell>
        </row>
        <row r="207">
          <cell r="A207" t="str">
            <v>Moore, Renee</v>
          </cell>
        </row>
        <row r="208">
          <cell r="A208" t="str">
            <v>Moore, Robert</v>
          </cell>
        </row>
        <row r="209">
          <cell r="A209" t="str">
            <v>Morganthaler, Jennifer</v>
          </cell>
        </row>
        <row r="210">
          <cell r="A210" t="str">
            <v>Morris, Robert T</v>
          </cell>
        </row>
        <row r="211">
          <cell r="A211" t="str">
            <v>Morrissey, Jeff</v>
          </cell>
        </row>
        <row r="212">
          <cell r="A212" t="str">
            <v>Mosier, Samantha</v>
          </cell>
        </row>
        <row r="213">
          <cell r="A213" t="str">
            <v>Nordyke, Kathy</v>
          </cell>
        </row>
        <row r="214">
          <cell r="A214" t="str">
            <v>Norgren, Michelle</v>
          </cell>
        </row>
        <row r="215">
          <cell r="A215" t="str">
            <v>Novik, Melinda</v>
          </cell>
        </row>
        <row r="216">
          <cell r="A216" t="str">
            <v>Nowell, Y Anjanette</v>
          </cell>
        </row>
        <row r="217">
          <cell r="A217" t="str">
            <v>Obafemi-Ajayi, Tayo</v>
          </cell>
        </row>
        <row r="218">
          <cell r="A218" t="str">
            <v>Odneal, Marilyn</v>
          </cell>
        </row>
        <row r="219">
          <cell r="A219" t="str">
            <v>Oetting, Tara</v>
          </cell>
        </row>
        <row r="220">
          <cell r="A220" t="str">
            <v>Onyango, Benjamin</v>
          </cell>
        </row>
        <row r="221">
          <cell r="A221" t="str">
            <v>Orf, Michael</v>
          </cell>
        </row>
        <row r="222">
          <cell r="A222" t="str">
            <v>Ostensen, Roy</v>
          </cell>
        </row>
        <row r="223">
          <cell r="A223" t="str">
            <v>Oswalt, Jill</v>
          </cell>
        </row>
        <row r="224">
          <cell r="A224" t="str">
            <v>Owen, Marc</v>
          </cell>
        </row>
        <row r="225">
          <cell r="A225" t="str">
            <v>Parrish, Erin</v>
          </cell>
        </row>
        <row r="226">
          <cell r="A226" t="str">
            <v>Patel, Rishi</v>
          </cell>
        </row>
        <row r="227">
          <cell r="A227" t="str">
            <v>Patterson, Jill</v>
          </cell>
        </row>
        <row r="228">
          <cell r="A228" t="str">
            <v>Pavlowsky, Robert</v>
          </cell>
        </row>
        <row r="229">
          <cell r="A229" t="str">
            <v>Payne, Heather</v>
          </cell>
        </row>
        <row r="230">
          <cell r="A230" t="str">
            <v>Payne, Keith</v>
          </cell>
        </row>
        <row r="231">
          <cell r="A231" t="str">
            <v>Pearson, Belinda</v>
          </cell>
        </row>
        <row r="232">
          <cell r="A232" t="str">
            <v>Penkalski, Melissa</v>
          </cell>
        </row>
        <row r="233">
          <cell r="A233" t="str">
            <v>Perkins, Amanda</v>
          </cell>
        </row>
        <row r="234">
          <cell r="A234" t="str">
            <v>Perryman, Kristi</v>
          </cell>
        </row>
        <row r="235">
          <cell r="A235" t="str">
            <v>Peters, Thomas</v>
          </cell>
        </row>
        <row r="236">
          <cell r="A236" t="str">
            <v>Piccolo, Diana</v>
          </cell>
        </row>
        <row r="237">
          <cell r="A237" t="str">
            <v>Pierson, Matthew</v>
          </cell>
        </row>
        <row r="238">
          <cell r="A238" t="str">
            <v>Plavchan, Peter</v>
          </cell>
        </row>
        <row r="239">
          <cell r="A239" t="str">
            <v>Plymate, Lynda</v>
          </cell>
        </row>
        <row r="240">
          <cell r="A240" t="str">
            <v>Polyard, Brenda</v>
          </cell>
        </row>
        <row r="241">
          <cell r="A241" t="str">
            <v>Poston, Tracey</v>
          </cell>
        </row>
        <row r="242">
          <cell r="A242" t="str">
            <v>Pratt, H Wes</v>
          </cell>
        </row>
        <row r="243">
          <cell r="A243" t="str">
            <v>Proctor, Lisa</v>
          </cell>
        </row>
        <row r="244">
          <cell r="A244" t="str">
            <v>Pszczolkowski, Maciej</v>
          </cell>
        </row>
        <row r="245">
          <cell r="A245" t="str">
            <v>Qiu, Wenping</v>
          </cell>
        </row>
        <row r="246">
          <cell r="A246" t="str">
            <v>Qiu, Xiaomin</v>
          </cell>
        </row>
        <row r="247">
          <cell r="A247" t="str">
            <v>Ray, Jack</v>
          </cell>
        </row>
        <row r="248">
          <cell r="A248" t="str">
            <v>Ray, Jason</v>
          </cell>
        </row>
        <row r="249">
          <cell r="A249" t="str">
            <v>Rebaza-Vasquez, Jorge</v>
          </cell>
        </row>
        <row r="250">
          <cell r="A250" t="str">
            <v>Redd, Emmett</v>
          </cell>
        </row>
        <row r="251">
          <cell r="A251" t="str">
            <v>Reed, Michael</v>
          </cell>
        </row>
        <row r="252">
          <cell r="A252" t="str">
            <v>Reichling, Susanna</v>
          </cell>
        </row>
        <row r="253">
          <cell r="A253" t="str">
            <v>Reid, Helen</v>
          </cell>
        </row>
        <row r="254">
          <cell r="A254" t="str">
            <v>Reid, Les</v>
          </cell>
        </row>
        <row r="255">
          <cell r="A255" t="str">
            <v>Remley, Melissa</v>
          </cell>
        </row>
        <row r="256">
          <cell r="A256" t="str">
            <v>Renner, Jane</v>
          </cell>
        </row>
        <row r="257">
          <cell r="A257" t="str">
            <v>Reynolds, Kristie</v>
          </cell>
        </row>
        <row r="258">
          <cell r="A258" t="str">
            <v>Richards, David</v>
          </cell>
        </row>
        <row r="259">
          <cell r="A259" t="str">
            <v>Rico, Cyren</v>
          </cell>
        </row>
        <row r="260">
          <cell r="A260" t="str">
            <v>Rimal, Arbindra</v>
          </cell>
        </row>
        <row r="261">
          <cell r="A261" t="str">
            <v>Robbins, Lynn</v>
          </cell>
        </row>
        <row r="262">
          <cell r="A262" t="str">
            <v>Roberts, Hillary</v>
          </cell>
        </row>
        <row r="263">
          <cell r="A263" t="str">
            <v>Robinette, Stephen</v>
          </cell>
        </row>
        <row r="264">
          <cell r="A264" t="str">
            <v>Robison, Jane</v>
          </cell>
        </row>
        <row r="265">
          <cell r="A265" t="str">
            <v>Rockney, Andrea</v>
          </cell>
        </row>
        <row r="266">
          <cell r="A266" t="str">
            <v>Romano, David</v>
          </cell>
        </row>
        <row r="267">
          <cell r="A267" t="str">
            <v>Rongali, Sharath</v>
          </cell>
        </row>
        <row r="268">
          <cell r="A268" t="str">
            <v>Rovey, Charles</v>
          </cell>
        </row>
        <row r="269">
          <cell r="A269" t="str">
            <v>Rugutt, Joseph</v>
          </cell>
        </row>
        <row r="270">
          <cell r="A270" t="str">
            <v>Ryburn, Karen R</v>
          </cell>
        </row>
        <row r="271">
          <cell r="A271" t="str">
            <v>Ryder, Christina</v>
          </cell>
        </row>
        <row r="272">
          <cell r="A272" t="str">
            <v>Sakidja, Ridwan</v>
          </cell>
        </row>
        <row r="273">
          <cell r="A273" t="str">
            <v>Satterfield, James</v>
          </cell>
        </row>
        <row r="274">
          <cell r="A274" t="str">
            <v>Saunders, Georgianna</v>
          </cell>
        </row>
        <row r="275">
          <cell r="A275" t="str">
            <v>Schick, Alan</v>
          </cell>
        </row>
        <row r="276">
          <cell r="A276" t="str">
            <v>Schmalzbauer, John</v>
          </cell>
        </row>
        <row r="277">
          <cell r="A277" t="str">
            <v>Schneider, Scott</v>
          </cell>
        </row>
        <row r="278">
          <cell r="A278" t="str">
            <v>Schweiger, Paul</v>
          </cell>
        </row>
        <row r="279">
          <cell r="A279" t="str">
            <v>Sedaghat-Herati, Reza</v>
          </cell>
        </row>
        <row r="280">
          <cell r="A280" t="str">
            <v>Seevers, Lindsey</v>
          </cell>
        </row>
        <row r="281">
          <cell r="A281" t="str">
            <v>Sellers, Marie</v>
          </cell>
        </row>
        <row r="282">
          <cell r="A282" t="str">
            <v>Senger, Steven</v>
          </cell>
        </row>
        <row r="283">
          <cell r="A283" t="str">
            <v>Siebert, Matthew</v>
          </cell>
        </row>
        <row r="284">
          <cell r="A284" t="str">
            <v>Sims-Giddens, Susan</v>
          </cell>
        </row>
        <row r="285">
          <cell r="A285" t="str">
            <v>Slattery, Dianne</v>
          </cell>
        </row>
        <row r="286">
          <cell r="A286" t="str">
            <v>Smith, Brenda</v>
          </cell>
        </row>
        <row r="287">
          <cell r="A287" t="str">
            <v>Smith, Joshua</v>
          </cell>
        </row>
        <row r="288">
          <cell r="A288" t="str">
            <v>Smith, Michele</v>
          </cell>
        </row>
        <row r="289">
          <cell r="A289" t="str">
            <v>Speer, Robert</v>
          </cell>
        </row>
        <row r="290">
          <cell r="A290" t="str">
            <v>Stapleton, Stephen</v>
          </cell>
        </row>
        <row r="291">
          <cell r="A291" t="str">
            <v>Steinle, Erich</v>
          </cell>
        </row>
        <row r="292">
          <cell r="A292" t="str">
            <v>Stepanova, Maria</v>
          </cell>
        </row>
        <row r="293">
          <cell r="A293" t="str">
            <v>Stewart, Byron</v>
          </cell>
        </row>
        <row r="294">
          <cell r="A294" t="str">
            <v>Stewart, Rabekah</v>
          </cell>
        </row>
        <row r="295">
          <cell r="A295" t="str">
            <v>Stewart, Tammy</v>
          </cell>
        </row>
        <row r="296">
          <cell r="A296" t="str">
            <v>Stone, Lorene</v>
          </cell>
        </row>
        <row r="297">
          <cell r="A297" t="str">
            <v>Stout, Michael</v>
          </cell>
        </row>
        <row r="298">
          <cell r="A298" t="str">
            <v>Stout, Tracy</v>
          </cell>
        </row>
        <row r="299">
          <cell r="A299" t="str">
            <v>Sudbrock, Christine</v>
          </cell>
        </row>
        <row r="300">
          <cell r="A300" t="str">
            <v>Sullivan, Patrick</v>
          </cell>
        </row>
        <row r="301">
          <cell r="A301" t="str">
            <v>Sun, Xingping</v>
          </cell>
        </row>
        <row r="302">
          <cell r="A302" t="str">
            <v>Sutliff, Kristene</v>
          </cell>
        </row>
        <row r="303">
          <cell r="A303" t="str">
            <v>Tassin, Kerri</v>
          </cell>
        </row>
        <row r="304">
          <cell r="A304" t="str">
            <v>Thomas, Diann</v>
          </cell>
        </row>
        <row r="305">
          <cell r="A305" t="str">
            <v>Thompson, Dustin</v>
          </cell>
        </row>
        <row r="306">
          <cell r="A306" t="str">
            <v>Thompson, Kip</v>
          </cell>
        </row>
        <row r="307">
          <cell r="A307" t="str">
            <v>Tipton, Sara</v>
          </cell>
        </row>
        <row r="308">
          <cell r="A308" t="str">
            <v>Tivener, Kristin</v>
          </cell>
        </row>
        <row r="309">
          <cell r="A309" t="str">
            <v xml:space="preserve">Tomasi, Thomas </v>
          </cell>
        </row>
        <row r="310">
          <cell r="A310" t="str">
            <v>Totty, Angela</v>
          </cell>
        </row>
        <row r="311">
          <cell r="A311" t="str">
            <v>Udan, Ryan</v>
          </cell>
        </row>
        <row r="312">
          <cell r="A312" t="str">
            <v>Ulbricht, Randi</v>
          </cell>
        </row>
        <row r="313">
          <cell r="A313" t="str">
            <v>Underwood, Tabitha</v>
          </cell>
        </row>
        <row r="314">
          <cell r="A314" t="str">
            <v>Uribe-Zarain, Ximena</v>
          </cell>
        </row>
        <row r="315">
          <cell r="A315" t="str">
            <v>Vandelicht, Michael</v>
          </cell>
        </row>
        <row r="316">
          <cell r="A316" t="str">
            <v>Vaughan, David</v>
          </cell>
        </row>
        <row r="317">
          <cell r="A317" t="str">
            <v>Vollmar, Kenneth</v>
          </cell>
        </row>
        <row r="318">
          <cell r="A318" t="str">
            <v>Wait, Alexander</v>
          </cell>
        </row>
        <row r="319">
          <cell r="A319" t="str">
            <v>Walker, Elizabeth</v>
          </cell>
        </row>
        <row r="320">
          <cell r="A320" t="str">
            <v>Walker, Jennifer</v>
          </cell>
        </row>
        <row r="321">
          <cell r="A321" t="str">
            <v>Wanekaya, Adam</v>
          </cell>
        </row>
        <row r="322">
          <cell r="A322" t="str">
            <v>Wang, Fei</v>
          </cell>
        </row>
        <row r="323">
          <cell r="A323" t="str">
            <v>Wang, Jianjie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3B787-7171-49D6-A470-413C9441AE92}">
  <dimension ref="A1:Y511"/>
  <sheetViews>
    <sheetView showGridLines="0" tabSelected="1" zoomScale="80" zoomScaleNormal="80" workbookViewId="0">
      <pane ySplit="2" topLeftCell="A3" activePane="bottomLeft" state="frozen"/>
      <selection pane="bottomLeft" activeCell="N2" sqref="N2"/>
    </sheetView>
  </sheetViews>
  <sheetFormatPr defaultColWidth="9.140625" defaultRowHeight="15" x14ac:dyDescent="0.25"/>
  <cols>
    <col min="1" max="2" width="2.7109375" style="3" customWidth="1"/>
    <col min="3" max="3" width="13.7109375" style="69" customWidth="1"/>
    <col min="4" max="4" width="30.7109375" style="70" customWidth="1"/>
    <col min="5" max="5" width="40.7109375" style="71" customWidth="1"/>
    <col min="6" max="6" width="13.7109375" style="72" customWidth="1"/>
    <col min="7" max="7" width="13.7109375" style="73" customWidth="1"/>
    <col min="8" max="8" width="30.7109375" style="73" customWidth="1"/>
    <col min="9" max="9" width="15" style="72" customWidth="1"/>
    <col min="10" max="10" width="30.7109375" style="3" customWidth="1"/>
    <col min="11" max="11" width="18.7109375" style="3" customWidth="1"/>
    <col min="12" max="12" width="13.7109375" style="3" customWidth="1"/>
    <col min="13" max="13" width="27.42578125" style="74" customWidth="1"/>
    <col min="14" max="25" width="30.7109375" style="3" customWidth="1"/>
    <col min="26" max="16384" width="9.140625" style="3"/>
  </cols>
  <sheetData>
    <row r="1" spans="1:25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26.25" x14ac:dyDescent="0.25">
      <c r="A2" s="4" t="s">
        <v>1</v>
      </c>
      <c r="B2" s="5"/>
      <c r="C2" s="6"/>
      <c r="D2" s="7"/>
      <c r="E2" s="4"/>
      <c r="F2" s="4"/>
      <c r="G2" s="2"/>
      <c r="H2" s="8" t="s">
        <v>2</v>
      </c>
      <c r="I2" s="9">
        <f>I3+I50+I79+I93+I138+I177+I224+I328+I332+I338+I342+I347+I353+I392+I10+I486+I493</f>
        <v>330</v>
      </c>
      <c r="J2" s="9"/>
      <c r="K2" s="8"/>
      <c r="L2" s="8" t="s">
        <v>3</v>
      </c>
      <c r="M2" s="10">
        <f>M3+M50+M79+M93+M138+M177+M224+M328+M332+M338+M342+M347+M353+M392+M10+M486+M493</f>
        <v>45264259.329999998</v>
      </c>
      <c r="N2" s="76"/>
      <c r="O2" s="77"/>
      <c r="P2" s="77"/>
      <c r="Q2" s="77"/>
      <c r="R2" s="77"/>
      <c r="S2" s="77"/>
      <c r="T2" s="76"/>
      <c r="U2" s="76"/>
      <c r="V2" s="77"/>
      <c r="W2" s="77"/>
      <c r="X2" s="77"/>
      <c r="Y2" s="77"/>
    </row>
    <row r="3" spans="1:25" s="20" customFormat="1" ht="21" x14ac:dyDescent="0.25">
      <c r="A3" s="11" t="s">
        <v>4</v>
      </c>
      <c r="B3" s="11"/>
      <c r="C3" s="12"/>
      <c r="D3" s="13"/>
      <c r="E3" s="14"/>
      <c r="F3" s="15"/>
      <c r="G3" s="16"/>
      <c r="H3" s="17" t="s">
        <v>2</v>
      </c>
      <c r="I3" s="18">
        <f>COUNT(M5:M9)</f>
        <v>3</v>
      </c>
      <c r="J3" s="18"/>
      <c r="K3" s="18"/>
      <c r="L3" s="17" t="s">
        <v>3</v>
      </c>
      <c r="M3" s="19">
        <f>SUM(M5:M9)</f>
        <v>82014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37.5" x14ac:dyDescent="0.25">
      <c r="A4" s="21"/>
      <c r="B4" s="21"/>
      <c r="C4" s="22" t="s">
        <v>5</v>
      </c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5" t="s">
        <v>14</v>
      </c>
      <c r="M4" s="25" t="s">
        <v>3</v>
      </c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x14ac:dyDescent="0.25">
      <c r="C5" s="28"/>
      <c r="D5" s="29"/>
      <c r="E5" s="29"/>
      <c r="F5" s="30"/>
      <c r="G5" s="30"/>
      <c r="H5" s="29"/>
      <c r="I5" s="30"/>
      <c r="J5" s="29"/>
      <c r="K5" s="30"/>
      <c r="L5" s="31"/>
      <c r="M5" s="32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15" customHeight="1" x14ac:dyDescent="0.25">
      <c r="C6" s="28">
        <v>20098</v>
      </c>
      <c r="D6" s="29" t="s">
        <v>19</v>
      </c>
      <c r="E6" s="29" t="s">
        <v>20</v>
      </c>
      <c r="F6" s="30" t="s">
        <v>21</v>
      </c>
      <c r="G6" s="30" t="s">
        <v>22</v>
      </c>
      <c r="H6" s="29" t="s">
        <v>23</v>
      </c>
      <c r="I6" s="30" t="s">
        <v>24</v>
      </c>
      <c r="J6" s="29" t="s">
        <v>25</v>
      </c>
      <c r="K6" s="30" t="s">
        <v>26</v>
      </c>
      <c r="L6" s="31">
        <v>43770</v>
      </c>
      <c r="M6" s="32">
        <v>17550</v>
      </c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30" x14ac:dyDescent="0.25">
      <c r="C7" s="28">
        <v>19168</v>
      </c>
      <c r="D7" s="29" t="s">
        <v>30</v>
      </c>
      <c r="E7" s="29" t="s">
        <v>31</v>
      </c>
      <c r="F7" s="30" t="s">
        <v>32</v>
      </c>
      <c r="G7" s="30" t="s">
        <v>22</v>
      </c>
      <c r="H7" s="29" t="s">
        <v>33</v>
      </c>
      <c r="I7" s="30" t="s">
        <v>34</v>
      </c>
      <c r="J7" s="29" t="s">
        <v>35</v>
      </c>
      <c r="K7" s="30" t="s">
        <v>36</v>
      </c>
      <c r="L7" s="31">
        <v>43874</v>
      </c>
      <c r="M7" s="32">
        <v>58890</v>
      </c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30" x14ac:dyDescent="0.25">
      <c r="C8" s="28">
        <v>20100</v>
      </c>
      <c r="D8" s="29" t="s">
        <v>39</v>
      </c>
      <c r="E8" s="29" t="s">
        <v>40</v>
      </c>
      <c r="F8" s="30" t="s">
        <v>41</v>
      </c>
      <c r="G8" s="30" t="s">
        <v>22</v>
      </c>
      <c r="H8" s="29" t="s">
        <v>42</v>
      </c>
      <c r="I8" s="30" t="s">
        <v>24</v>
      </c>
      <c r="J8" s="29" t="s">
        <v>43</v>
      </c>
      <c r="K8" s="30" t="s">
        <v>44</v>
      </c>
      <c r="L8" s="31">
        <v>43991</v>
      </c>
      <c r="M8" s="32">
        <v>5574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x14ac:dyDescent="0.25">
      <c r="A9" s="26"/>
      <c r="B9" s="26"/>
      <c r="C9" s="31"/>
      <c r="D9" s="34"/>
      <c r="E9" s="35"/>
      <c r="F9" s="29"/>
      <c r="G9" s="30"/>
      <c r="H9" s="30"/>
      <c r="I9" s="29"/>
      <c r="J9" s="33"/>
      <c r="K9" s="33"/>
      <c r="L9" s="33"/>
      <c r="M9" s="3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21" x14ac:dyDescent="0.25">
      <c r="A10" s="11" t="s">
        <v>49</v>
      </c>
      <c r="B10" s="11"/>
      <c r="C10" s="12"/>
      <c r="D10" s="13"/>
      <c r="E10" s="14"/>
      <c r="F10" s="15"/>
      <c r="G10" s="16"/>
      <c r="H10" s="17" t="s">
        <v>2</v>
      </c>
      <c r="I10" s="18">
        <f>I11+I36+I42</f>
        <v>26</v>
      </c>
      <c r="J10" s="18"/>
      <c r="K10" s="18"/>
      <c r="L10" s="17" t="s">
        <v>3</v>
      </c>
      <c r="M10" s="19">
        <f>M11+M36+M42</f>
        <v>685683.04999999993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21" x14ac:dyDescent="0.25">
      <c r="B11" s="37" t="s">
        <v>49</v>
      </c>
      <c r="C11" s="38"/>
      <c r="D11" s="39"/>
      <c r="E11" s="40"/>
      <c r="F11" s="41"/>
      <c r="G11" s="42"/>
      <c r="H11" s="42" t="s">
        <v>2</v>
      </c>
      <c r="I11" s="43">
        <f>COUNT(M13:M35)</f>
        <v>20</v>
      </c>
      <c r="J11" s="44"/>
      <c r="K11" s="44"/>
      <c r="L11" s="43" t="s">
        <v>3</v>
      </c>
      <c r="M11" s="45">
        <f>SUM(M13:M35)</f>
        <v>495947.72000000003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</row>
    <row r="12" spans="1:25" ht="37.5" x14ac:dyDescent="0.25">
      <c r="A12" s="21"/>
      <c r="B12" s="21"/>
      <c r="C12" s="22" t="s">
        <v>5</v>
      </c>
      <c r="D12" s="23" t="s">
        <v>6</v>
      </c>
      <c r="E12" s="24" t="s">
        <v>7</v>
      </c>
      <c r="F12" s="24" t="s">
        <v>8</v>
      </c>
      <c r="G12" s="24" t="s">
        <v>9</v>
      </c>
      <c r="H12" s="24" t="s">
        <v>10</v>
      </c>
      <c r="I12" s="24" t="s">
        <v>11</v>
      </c>
      <c r="J12" s="24" t="s">
        <v>12</v>
      </c>
      <c r="K12" s="24" t="s">
        <v>13</v>
      </c>
      <c r="L12" s="25" t="s">
        <v>14</v>
      </c>
      <c r="M12" s="25" t="s">
        <v>3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1:25" x14ac:dyDescent="0.25">
      <c r="C13" s="28"/>
      <c r="D13" s="29"/>
      <c r="E13" s="29"/>
      <c r="F13" s="30"/>
      <c r="G13" s="30"/>
      <c r="H13" s="29"/>
      <c r="I13" s="30"/>
      <c r="J13" s="29"/>
      <c r="K13" s="30"/>
      <c r="L13" s="31"/>
      <c r="M13" s="32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4" spans="1:25" x14ac:dyDescent="0.25">
      <c r="C14" s="28" t="s">
        <v>60</v>
      </c>
      <c r="D14" s="29" t="s">
        <v>61</v>
      </c>
      <c r="E14" s="29" t="s">
        <v>62</v>
      </c>
      <c r="F14" s="30" t="s">
        <v>63</v>
      </c>
      <c r="G14" s="30" t="s">
        <v>64</v>
      </c>
      <c r="H14" s="29" t="s">
        <v>65</v>
      </c>
      <c r="I14" s="30" t="s">
        <v>66</v>
      </c>
      <c r="J14" s="29" t="s">
        <v>25</v>
      </c>
      <c r="K14" s="30" t="s">
        <v>26</v>
      </c>
      <c r="L14" s="31">
        <v>43738</v>
      </c>
      <c r="M14" s="32">
        <v>4123</v>
      </c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x14ac:dyDescent="0.25">
      <c r="C15" s="28" t="s">
        <v>71</v>
      </c>
      <c r="D15" s="29" t="s">
        <v>61</v>
      </c>
      <c r="E15" s="29" t="s">
        <v>72</v>
      </c>
      <c r="F15" s="30" t="s">
        <v>63</v>
      </c>
      <c r="G15" s="30" t="s">
        <v>64</v>
      </c>
      <c r="H15" s="29" t="s">
        <v>65</v>
      </c>
      <c r="I15" s="30" t="s">
        <v>66</v>
      </c>
      <c r="J15" s="29" t="s">
        <v>25</v>
      </c>
      <c r="K15" s="30" t="s">
        <v>26</v>
      </c>
      <c r="L15" s="31">
        <v>43738</v>
      </c>
      <c r="M15" s="32">
        <v>16003</v>
      </c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</row>
    <row r="16" spans="1:25" ht="30" x14ac:dyDescent="0.25">
      <c r="C16" s="28">
        <v>19163</v>
      </c>
      <c r="D16" s="29" t="s">
        <v>67</v>
      </c>
      <c r="E16" s="29" t="s">
        <v>76</v>
      </c>
      <c r="F16" s="30" t="s">
        <v>77</v>
      </c>
      <c r="G16" s="30" t="s">
        <v>64</v>
      </c>
      <c r="H16" s="29" t="s">
        <v>78</v>
      </c>
      <c r="I16" s="30" t="s">
        <v>34</v>
      </c>
      <c r="J16" s="29" t="s">
        <v>25</v>
      </c>
      <c r="K16" s="30" t="s">
        <v>36</v>
      </c>
      <c r="L16" s="31">
        <v>43732</v>
      </c>
      <c r="M16" s="32">
        <v>21763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3:25" ht="30" x14ac:dyDescent="0.25">
      <c r="C17" s="28">
        <v>20077</v>
      </c>
      <c r="D17" s="29" t="s">
        <v>61</v>
      </c>
      <c r="E17" s="29" t="s">
        <v>82</v>
      </c>
      <c r="F17" s="30" t="s">
        <v>64</v>
      </c>
      <c r="G17" s="30" t="s">
        <v>64</v>
      </c>
      <c r="H17" s="29" t="s">
        <v>23</v>
      </c>
      <c r="I17" s="30" t="s">
        <v>24</v>
      </c>
      <c r="J17" s="29" t="s">
        <v>25</v>
      </c>
      <c r="K17" s="30" t="s">
        <v>36</v>
      </c>
      <c r="L17" s="31">
        <v>43762</v>
      </c>
      <c r="M17" s="32">
        <v>60500</v>
      </c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3:25" ht="30" x14ac:dyDescent="0.25">
      <c r="C18" s="28">
        <v>20077</v>
      </c>
      <c r="D18" s="29" t="s">
        <v>61</v>
      </c>
      <c r="E18" s="29" t="s">
        <v>82</v>
      </c>
      <c r="F18" s="30" t="s">
        <v>64</v>
      </c>
      <c r="G18" s="30" t="s">
        <v>64</v>
      </c>
      <c r="H18" s="29" t="s">
        <v>23</v>
      </c>
      <c r="I18" s="30" t="s">
        <v>24</v>
      </c>
      <c r="J18" s="29" t="s">
        <v>25</v>
      </c>
      <c r="K18" s="30" t="s">
        <v>36</v>
      </c>
      <c r="L18" s="31">
        <v>43782</v>
      </c>
      <c r="M18" s="32" t="s">
        <v>25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3:25" ht="45" x14ac:dyDescent="0.25">
      <c r="C19" s="28">
        <v>19185</v>
      </c>
      <c r="D19" s="29" t="s">
        <v>59</v>
      </c>
      <c r="E19" s="29" t="s">
        <v>88</v>
      </c>
      <c r="F19" s="30" t="s">
        <v>77</v>
      </c>
      <c r="G19" s="30" t="s">
        <v>64</v>
      </c>
      <c r="H19" s="29" t="s">
        <v>89</v>
      </c>
      <c r="I19" s="30" t="s">
        <v>24</v>
      </c>
      <c r="J19" s="29" t="s">
        <v>90</v>
      </c>
      <c r="K19" s="30" t="s">
        <v>91</v>
      </c>
      <c r="L19" s="31">
        <v>43777</v>
      </c>
      <c r="M19" s="32">
        <v>4500</v>
      </c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3:25" ht="45" x14ac:dyDescent="0.25">
      <c r="C20" s="28">
        <v>19185</v>
      </c>
      <c r="D20" s="29" t="s">
        <v>79</v>
      </c>
      <c r="E20" s="29" t="s">
        <v>88</v>
      </c>
      <c r="F20" s="30" t="s">
        <v>77</v>
      </c>
      <c r="G20" s="30" t="s">
        <v>64</v>
      </c>
      <c r="H20" s="29" t="s">
        <v>89</v>
      </c>
      <c r="I20" s="30" t="s">
        <v>24</v>
      </c>
      <c r="J20" s="29" t="s">
        <v>90</v>
      </c>
      <c r="K20" s="30" t="s">
        <v>91</v>
      </c>
      <c r="L20" s="31">
        <v>43777</v>
      </c>
      <c r="M20" s="32">
        <v>10500</v>
      </c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</row>
    <row r="21" spans="3:25" x14ac:dyDescent="0.25">
      <c r="C21" s="28" t="s">
        <v>60</v>
      </c>
      <c r="D21" s="29" t="s">
        <v>61</v>
      </c>
      <c r="E21" s="29" t="s">
        <v>62</v>
      </c>
      <c r="F21" s="30" t="s">
        <v>63</v>
      </c>
      <c r="G21" s="30" t="s">
        <v>64</v>
      </c>
      <c r="H21" s="29" t="s">
        <v>94</v>
      </c>
      <c r="I21" s="30" t="s">
        <v>66</v>
      </c>
      <c r="J21" s="29" t="s">
        <v>25</v>
      </c>
      <c r="K21" s="30" t="s">
        <v>26</v>
      </c>
      <c r="L21" s="31">
        <v>43830</v>
      </c>
      <c r="M21" s="32">
        <v>4226.2700000000004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3:25" x14ac:dyDescent="0.25">
      <c r="C22" s="28" t="s">
        <v>71</v>
      </c>
      <c r="D22" s="29" t="s">
        <v>61</v>
      </c>
      <c r="E22" s="29" t="s">
        <v>72</v>
      </c>
      <c r="F22" s="30" t="s">
        <v>63</v>
      </c>
      <c r="G22" s="30" t="s">
        <v>64</v>
      </c>
      <c r="H22" s="29" t="s">
        <v>94</v>
      </c>
      <c r="I22" s="30" t="s">
        <v>66</v>
      </c>
      <c r="J22" s="29" t="s">
        <v>25</v>
      </c>
      <c r="K22" s="30" t="s">
        <v>26</v>
      </c>
      <c r="L22" s="31">
        <v>43830</v>
      </c>
      <c r="M22" s="32">
        <v>21933.660000000003</v>
      </c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3:25" x14ac:dyDescent="0.25">
      <c r="C23" s="28" t="s">
        <v>100</v>
      </c>
      <c r="D23" s="29" t="s">
        <v>61</v>
      </c>
      <c r="E23" s="29" t="s">
        <v>101</v>
      </c>
      <c r="F23" s="30" t="s">
        <v>64</v>
      </c>
      <c r="G23" s="30" t="s">
        <v>64</v>
      </c>
      <c r="H23" s="29" t="s">
        <v>94</v>
      </c>
      <c r="I23" s="30" t="s">
        <v>66</v>
      </c>
      <c r="J23" s="29" t="s">
        <v>25</v>
      </c>
      <c r="K23" s="30" t="s">
        <v>26</v>
      </c>
      <c r="L23" s="31">
        <v>43830</v>
      </c>
      <c r="M23" s="32">
        <v>14965</v>
      </c>
      <c r="N23" s="80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3:25" ht="30" x14ac:dyDescent="0.25">
      <c r="C24" s="28">
        <v>19144</v>
      </c>
      <c r="D24" s="29" t="s">
        <v>59</v>
      </c>
      <c r="E24" s="29" t="s">
        <v>102</v>
      </c>
      <c r="F24" s="30" t="s">
        <v>103</v>
      </c>
      <c r="G24" s="30" t="s">
        <v>64</v>
      </c>
      <c r="H24" s="29" t="s">
        <v>104</v>
      </c>
      <c r="I24" s="30" t="s">
        <v>24</v>
      </c>
      <c r="J24" s="29" t="s">
        <v>25</v>
      </c>
      <c r="K24" s="30" t="s">
        <v>91</v>
      </c>
      <c r="L24" s="31">
        <v>43818</v>
      </c>
      <c r="M24" s="32">
        <v>14970</v>
      </c>
      <c r="N24" s="80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3:25" ht="30" x14ac:dyDescent="0.25">
      <c r="C25" s="28">
        <v>19144</v>
      </c>
      <c r="D25" s="29" t="s">
        <v>79</v>
      </c>
      <c r="E25" s="29" t="s">
        <v>102</v>
      </c>
      <c r="F25" s="30" t="s">
        <v>103</v>
      </c>
      <c r="G25" s="30" t="s">
        <v>64</v>
      </c>
      <c r="H25" s="29" t="s">
        <v>104</v>
      </c>
      <c r="I25" s="30" t="s">
        <v>24</v>
      </c>
      <c r="J25" s="29" t="s">
        <v>25</v>
      </c>
      <c r="K25" s="30" t="s">
        <v>91</v>
      </c>
      <c r="L25" s="31">
        <v>43818</v>
      </c>
      <c r="M25" s="32">
        <v>34930</v>
      </c>
      <c r="N25" s="80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</row>
    <row r="26" spans="3:25" x14ac:dyDescent="0.25">
      <c r="C26" s="28" t="s">
        <v>110</v>
      </c>
      <c r="D26" s="29" t="s">
        <v>61</v>
      </c>
      <c r="E26" s="29" t="s">
        <v>111</v>
      </c>
      <c r="F26" s="30" t="s">
        <v>63</v>
      </c>
      <c r="G26" s="30" t="s">
        <v>64</v>
      </c>
      <c r="H26" s="29" t="s">
        <v>112</v>
      </c>
      <c r="I26" s="30" t="s">
        <v>66</v>
      </c>
      <c r="J26" s="29" t="s">
        <v>25</v>
      </c>
      <c r="K26" s="30" t="s">
        <v>26</v>
      </c>
      <c r="L26" s="31">
        <v>43921</v>
      </c>
      <c r="M26" s="32">
        <v>1603</v>
      </c>
      <c r="N26" s="80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3:25" x14ac:dyDescent="0.25">
      <c r="C27" s="28" t="s">
        <v>60</v>
      </c>
      <c r="D27" s="29" t="s">
        <v>61</v>
      </c>
      <c r="E27" s="29" t="s">
        <v>62</v>
      </c>
      <c r="F27" s="30" t="s">
        <v>63</v>
      </c>
      <c r="G27" s="30" t="s">
        <v>64</v>
      </c>
      <c r="H27" s="29" t="s">
        <v>112</v>
      </c>
      <c r="I27" s="30" t="s">
        <v>66</v>
      </c>
      <c r="J27" s="29" t="s">
        <v>25</v>
      </c>
      <c r="K27" s="30" t="s">
        <v>26</v>
      </c>
      <c r="L27" s="31">
        <v>43921</v>
      </c>
      <c r="M27" s="32">
        <v>302</v>
      </c>
      <c r="N27" s="80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3:25" x14ac:dyDescent="0.25">
      <c r="C28" s="28" t="s">
        <v>71</v>
      </c>
      <c r="D28" s="29" t="s">
        <v>61</v>
      </c>
      <c r="E28" s="29" t="s">
        <v>72</v>
      </c>
      <c r="F28" s="30" t="s">
        <v>63</v>
      </c>
      <c r="G28" s="30" t="s">
        <v>64</v>
      </c>
      <c r="H28" s="29" t="s">
        <v>112</v>
      </c>
      <c r="I28" s="30" t="s">
        <v>66</v>
      </c>
      <c r="J28" s="29" t="s">
        <v>25</v>
      </c>
      <c r="K28" s="30" t="s">
        <v>26</v>
      </c>
      <c r="L28" s="31">
        <v>43921</v>
      </c>
      <c r="M28" s="32">
        <v>4021.72</v>
      </c>
      <c r="N28" s="80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3:25" x14ac:dyDescent="0.25">
      <c r="C29" s="28" t="s">
        <v>100</v>
      </c>
      <c r="D29" s="29" t="s">
        <v>61</v>
      </c>
      <c r="E29" s="29" t="s">
        <v>101</v>
      </c>
      <c r="F29" s="30" t="s">
        <v>64</v>
      </c>
      <c r="G29" s="30" t="s">
        <v>64</v>
      </c>
      <c r="H29" s="29" t="s">
        <v>112</v>
      </c>
      <c r="I29" s="30" t="s">
        <v>66</v>
      </c>
      <c r="J29" s="29" t="s">
        <v>25</v>
      </c>
      <c r="K29" s="30" t="s">
        <v>26</v>
      </c>
      <c r="L29" s="31">
        <v>43921</v>
      </c>
      <c r="M29" s="32">
        <v>1532.39</v>
      </c>
      <c r="N29" s="80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</row>
    <row r="30" spans="3:25" ht="45" x14ac:dyDescent="0.25">
      <c r="C30" s="28">
        <v>20149</v>
      </c>
      <c r="D30" s="29" t="s">
        <v>56</v>
      </c>
      <c r="E30" s="29" t="s">
        <v>121</v>
      </c>
      <c r="F30" s="30" t="s">
        <v>122</v>
      </c>
      <c r="G30" s="30" t="s">
        <v>64</v>
      </c>
      <c r="H30" s="29" t="s">
        <v>78</v>
      </c>
      <c r="I30" s="30" t="s">
        <v>34</v>
      </c>
      <c r="J30" s="29" t="s">
        <v>25</v>
      </c>
      <c r="K30" s="30" t="s">
        <v>123</v>
      </c>
      <c r="L30" s="31">
        <v>43977</v>
      </c>
      <c r="M30" s="32">
        <v>90270</v>
      </c>
      <c r="N30" s="80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3:25" ht="45" x14ac:dyDescent="0.25">
      <c r="C31" s="28">
        <v>20149</v>
      </c>
      <c r="D31" s="29" t="s">
        <v>86</v>
      </c>
      <c r="E31" s="29" t="s">
        <v>121</v>
      </c>
      <c r="F31" s="30" t="s">
        <v>122</v>
      </c>
      <c r="G31" s="30" t="s">
        <v>64</v>
      </c>
      <c r="H31" s="29" t="s">
        <v>78</v>
      </c>
      <c r="I31" s="30" t="s">
        <v>34</v>
      </c>
      <c r="J31" s="29" t="s">
        <v>25</v>
      </c>
      <c r="K31" s="30" t="s">
        <v>123</v>
      </c>
      <c r="L31" s="31">
        <v>43977</v>
      </c>
      <c r="M31" s="32">
        <v>90270</v>
      </c>
      <c r="N31" s="80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</row>
    <row r="32" spans="3:25" ht="45" x14ac:dyDescent="0.25">
      <c r="C32" s="28">
        <v>20149</v>
      </c>
      <c r="D32" s="29" t="s">
        <v>73</v>
      </c>
      <c r="E32" s="29" t="s">
        <v>121</v>
      </c>
      <c r="F32" s="30" t="s">
        <v>122</v>
      </c>
      <c r="G32" s="30" t="s">
        <v>64</v>
      </c>
      <c r="H32" s="29" t="s">
        <v>78</v>
      </c>
      <c r="I32" s="30" t="s">
        <v>34</v>
      </c>
      <c r="J32" s="29" t="s">
        <v>25</v>
      </c>
      <c r="K32" s="30" t="s">
        <v>123</v>
      </c>
      <c r="L32" s="31">
        <v>43977</v>
      </c>
      <c r="M32" s="32">
        <v>90270</v>
      </c>
      <c r="N32" s="80"/>
      <c r="O32" s="79"/>
      <c r="P32" s="79"/>
      <c r="Q32" s="79"/>
      <c r="R32" s="79"/>
      <c r="S32" s="79"/>
      <c r="T32" s="79"/>
      <c r="U32" s="79"/>
      <c r="V32" s="79"/>
      <c r="W32" s="79"/>
      <c r="X32" s="81"/>
      <c r="Y32" s="79"/>
    </row>
    <row r="33" spans="1:25" x14ac:dyDescent="0.25">
      <c r="C33" s="28" t="s">
        <v>60</v>
      </c>
      <c r="D33" s="29" t="s">
        <v>61</v>
      </c>
      <c r="E33" s="29" t="s">
        <v>62</v>
      </c>
      <c r="F33" s="30" t="s">
        <v>63</v>
      </c>
      <c r="G33" s="30" t="s">
        <v>64</v>
      </c>
      <c r="H33" s="29" t="s">
        <v>129</v>
      </c>
      <c r="I33" s="30" t="s">
        <v>66</v>
      </c>
      <c r="J33" s="29" t="s">
        <v>25</v>
      </c>
      <c r="K33" s="30" t="s">
        <v>26</v>
      </c>
      <c r="L33" s="31">
        <v>44012</v>
      </c>
      <c r="M33" s="32">
        <v>294.68</v>
      </c>
      <c r="N33" s="80"/>
      <c r="O33" s="80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1:25" x14ac:dyDescent="0.25">
      <c r="C34" s="28" t="s">
        <v>71</v>
      </c>
      <c r="D34" s="29" t="s">
        <v>61</v>
      </c>
      <c r="E34" s="29" t="s">
        <v>72</v>
      </c>
      <c r="F34" s="30" t="s">
        <v>63</v>
      </c>
      <c r="G34" s="30" t="s">
        <v>64</v>
      </c>
      <c r="H34" s="29" t="s">
        <v>129</v>
      </c>
      <c r="I34" s="30" t="s">
        <v>66</v>
      </c>
      <c r="J34" s="29" t="s">
        <v>25</v>
      </c>
      <c r="K34" s="30" t="s">
        <v>26</v>
      </c>
      <c r="L34" s="31">
        <v>44012</v>
      </c>
      <c r="M34" s="32">
        <v>8970</v>
      </c>
      <c r="N34" s="80"/>
      <c r="O34" s="80"/>
      <c r="P34" s="79"/>
      <c r="Q34" s="79"/>
      <c r="R34" s="79"/>
      <c r="S34" s="79"/>
      <c r="T34" s="79"/>
      <c r="U34" s="79"/>
      <c r="V34" s="79"/>
      <c r="W34" s="79"/>
      <c r="X34" s="79"/>
      <c r="Y34" s="81"/>
    </row>
    <row r="35" spans="1:25" x14ac:dyDescent="0.25">
      <c r="A35" s="26"/>
      <c r="B35" s="26"/>
      <c r="C35" s="34"/>
      <c r="D35" s="46"/>
      <c r="E35" s="35"/>
      <c r="F35" s="30"/>
      <c r="G35" s="30"/>
      <c r="H35" s="29"/>
      <c r="I35" s="30"/>
      <c r="J35" s="33"/>
      <c r="K35" s="30"/>
      <c r="L35" s="31"/>
      <c r="M35" s="47"/>
      <c r="N35" s="80"/>
      <c r="O35" s="80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:25" ht="21" x14ac:dyDescent="0.25">
      <c r="A36" s="20"/>
      <c r="B36" s="37" t="s">
        <v>132</v>
      </c>
      <c r="C36" s="38"/>
      <c r="D36" s="39"/>
      <c r="E36" s="40"/>
      <c r="F36" s="41"/>
      <c r="G36" s="42"/>
      <c r="H36" s="42" t="s">
        <v>2</v>
      </c>
      <c r="I36" s="43">
        <f>COUNT(M38:M41)</f>
        <v>2</v>
      </c>
      <c r="J36" s="44"/>
      <c r="K36" s="44"/>
      <c r="L36" s="43" t="s">
        <v>3</v>
      </c>
      <c r="M36" s="45">
        <f>SUM(M38:M41)</f>
        <v>183928</v>
      </c>
      <c r="N36" s="80"/>
      <c r="O36" s="80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25" ht="37.5" x14ac:dyDescent="0.25">
      <c r="A37" s="21"/>
      <c r="B37" s="21"/>
      <c r="C37" s="22" t="s">
        <v>5</v>
      </c>
      <c r="D37" s="23" t="s">
        <v>6</v>
      </c>
      <c r="E37" s="24" t="s">
        <v>7</v>
      </c>
      <c r="F37" s="24" t="s">
        <v>8</v>
      </c>
      <c r="G37" s="24" t="s">
        <v>9</v>
      </c>
      <c r="H37" s="24" t="s">
        <v>10</v>
      </c>
      <c r="I37" s="24" t="s">
        <v>11</v>
      </c>
      <c r="J37" s="24" t="s">
        <v>12</v>
      </c>
      <c r="K37" s="24" t="s">
        <v>13</v>
      </c>
      <c r="L37" s="25" t="s">
        <v>14</v>
      </c>
      <c r="M37" s="25" t="s">
        <v>3</v>
      </c>
      <c r="N37" s="80"/>
      <c r="O37" s="80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1:25" x14ac:dyDescent="0.25">
      <c r="C38" s="28"/>
      <c r="D38" s="29"/>
      <c r="E38" s="29"/>
      <c r="F38" s="30"/>
      <c r="G38" s="30"/>
      <c r="H38" s="29"/>
      <c r="I38" s="30"/>
      <c r="J38" s="29"/>
      <c r="K38" s="30"/>
      <c r="L38" s="31"/>
      <c r="M38" s="32"/>
      <c r="N38" s="80"/>
      <c r="O38" s="80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1:25" ht="30" x14ac:dyDescent="0.25">
      <c r="C39" s="28">
        <v>19068</v>
      </c>
      <c r="D39" s="29" t="s">
        <v>105</v>
      </c>
      <c r="E39" s="29" t="s">
        <v>135</v>
      </c>
      <c r="F39" s="30" t="s">
        <v>136</v>
      </c>
      <c r="G39" s="30" t="s">
        <v>64</v>
      </c>
      <c r="H39" s="29" t="s">
        <v>78</v>
      </c>
      <c r="I39" s="30" t="s">
        <v>34</v>
      </c>
      <c r="J39" s="29" t="s">
        <v>25</v>
      </c>
      <c r="K39" s="30" t="s">
        <v>91</v>
      </c>
      <c r="L39" s="31">
        <v>43691</v>
      </c>
      <c r="M39" s="32">
        <v>89653</v>
      </c>
      <c r="N39" s="80"/>
      <c r="O39" s="80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1:25" ht="45" x14ac:dyDescent="0.25">
      <c r="C40" s="28">
        <v>20075</v>
      </c>
      <c r="D40" s="29" t="s">
        <v>105</v>
      </c>
      <c r="E40" s="29" t="s">
        <v>137</v>
      </c>
      <c r="F40" s="30" t="s">
        <v>136</v>
      </c>
      <c r="G40" s="30" t="s">
        <v>64</v>
      </c>
      <c r="H40" s="29" t="s">
        <v>78</v>
      </c>
      <c r="I40" s="30" t="s">
        <v>34</v>
      </c>
      <c r="J40" s="29" t="s">
        <v>25</v>
      </c>
      <c r="K40" s="30" t="s">
        <v>91</v>
      </c>
      <c r="L40" s="31">
        <v>44011</v>
      </c>
      <c r="M40" s="32">
        <v>94275</v>
      </c>
      <c r="N40" s="80"/>
      <c r="O40" s="80"/>
      <c r="P40" s="79"/>
      <c r="Q40" s="79"/>
      <c r="R40" s="79"/>
      <c r="S40" s="79"/>
      <c r="T40" s="79"/>
      <c r="U40" s="79"/>
      <c r="V40" s="79"/>
      <c r="W40" s="79"/>
      <c r="X40" s="79"/>
      <c r="Y40" s="79"/>
    </row>
    <row r="41" spans="1:25" x14ac:dyDescent="0.25">
      <c r="A41" s="26"/>
      <c r="B41" s="26"/>
      <c r="C41" s="30"/>
      <c r="D41" s="29"/>
      <c r="E41" s="29"/>
      <c r="F41" s="30"/>
      <c r="G41" s="30"/>
      <c r="H41" s="29"/>
      <c r="I41" s="30"/>
      <c r="J41" s="29"/>
      <c r="K41" s="30"/>
      <c r="L41" s="31"/>
      <c r="M41" s="32"/>
      <c r="N41" s="80"/>
      <c r="O41" s="80"/>
      <c r="P41" s="79"/>
      <c r="Q41" s="79"/>
      <c r="R41" s="79"/>
      <c r="S41" s="79"/>
      <c r="T41" s="79"/>
      <c r="U41" s="79"/>
      <c r="V41" s="79"/>
      <c r="W41" s="79"/>
      <c r="X41" s="79"/>
      <c r="Y41" s="79"/>
    </row>
    <row r="42" spans="1:25" ht="21" x14ac:dyDescent="0.25">
      <c r="A42" s="20"/>
      <c r="B42" s="37" t="s">
        <v>141</v>
      </c>
      <c r="C42" s="38"/>
      <c r="D42" s="39"/>
      <c r="E42" s="40"/>
      <c r="F42" s="41"/>
      <c r="G42" s="42"/>
      <c r="H42" s="42" t="s">
        <v>2</v>
      </c>
      <c r="I42" s="43">
        <f>COUNT(M44:M49)</f>
        <v>4</v>
      </c>
      <c r="J42" s="44"/>
      <c r="K42" s="44"/>
      <c r="L42" s="43" t="s">
        <v>3</v>
      </c>
      <c r="M42" s="45">
        <f>SUM(M44:M49)</f>
        <v>5807.3299999999945</v>
      </c>
      <c r="N42" s="80"/>
      <c r="O42" s="80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:25" ht="37.5" x14ac:dyDescent="0.25">
      <c r="A43" s="21"/>
      <c r="B43" s="21"/>
      <c r="C43" s="22" t="s">
        <v>5</v>
      </c>
      <c r="D43" s="23" t="s">
        <v>6</v>
      </c>
      <c r="E43" s="24" t="s">
        <v>7</v>
      </c>
      <c r="F43" s="24" t="s">
        <v>8</v>
      </c>
      <c r="G43" s="24" t="s">
        <v>9</v>
      </c>
      <c r="H43" s="24" t="s">
        <v>10</v>
      </c>
      <c r="I43" s="24" t="s">
        <v>11</v>
      </c>
      <c r="J43" s="24" t="s">
        <v>12</v>
      </c>
      <c r="K43" s="24" t="s">
        <v>13</v>
      </c>
      <c r="L43" s="25" t="s">
        <v>14</v>
      </c>
      <c r="M43" s="25" t="s">
        <v>3</v>
      </c>
      <c r="N43" s="80"/>
      <c r="O43" s="80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:25" x14ac:dyDescent="0.25">
      <c r="C44" s="28"/>
      <c r="D44" s="29"/>
      <c r="E44" s="29"/>
      <c r="F44" s="30"/>
      <c r="G44" s="30"/>
      <c r="H44" s="29"/>
      <c r="I44" s="30"/>
      <c r="J44" s="29"/>
      <c r="K44" s="30"/>
      <c r="L44" s="31"/>
      <c r="M44" s="32"/>
      <c r="N44" s="80"/>
      <c r="O44" s="80"/>
      <c r="P44" s="79"/>
      <c r="Q44" s="79"/>
      <c r="R44" s="79"/>
      <c r="S44" s="79"/>
      <c r="T44" s="79"/>
      <c r="U44" s="79"/>
      <c r="V44" s="79"/>
      <c r="W44" s="79"/>
      <c r="X44" s="79"/>
      <c r="Y44" s="79"/>
    </row>
    <row r="45" spans="1:25" x14ac:dyDescent="0.25">
      <c r="C45" s="28" t="s">
        <v>144</v>
      </c>
      <c r="D45" s="29" t="s">
        <v>145</v>
      </c>
      <c r="E45" s="29" t="s">
        <v>146</v>
      </c>
      <c r="F45" s="30" t="s">
        <v>147</v>
      </c>
      <c r="G45" s="30" t="s">
        <v>64</v>
      </c>
      <c r="H45" s="29" t="s">
        <v>65</v>
      </c>
      <c r="I45" s="30" t="s">
        <v>66</v>
      </c>
      <c r="J45" s="29" t="s">
        <v>25</v>
      </c>
      <c r="K45" s="30" t="s">
        <v>26</v>
      </c>
      <c r="L45" s="31">
        <v>43738</v>
      </c>
      <c r="M45" s="32">
        <v>-20993</v>
      </c>
      <c r="N45" s="80"/>
      <c r="O45" s="80"/>
      <c r="P45" s="79"/>
      <c r="Q45" s="79"/>
      <c r="R45" s="79"/>
      <c r="S45" s="79"/>
      <c r="T45" s="79"/>
      <c r="U45" s="79"/>
      <c r="V45" s="79"/>
      <c r="W45" s="79"/>
      <c r="X45" s="79"/>
      <c r="Y45" s="79"/>
    </row>
    <row r="46" spans="1:25" x14ac:dyDescent="0.25">
      <c r="C46" s="28" t="s">
        <v>144</v>
      </c>
      <c r="D46" s="29" t="s">
        <v>61</v>
      </c>
      <c r="E46" s="29" t="s">
        <v>146</v>
      </c>
      <c r="F46" s="30" t="s">
        <v>147</v>
      </c>
      <c r="G46" s="30" t="s">
        <v>64</v>
      </c>
      <c r="H46" s="29" t="s">
        <v>94</v>
      </c>
      <c r="I46" s="30" t="s">
        <v>66</v>
      </c>
      <c r="J46" s="29" t="s">
        <v>25</v>
      </c>
      <c r="K46" s="30" t="s">
        <v>26</v>
      </c>
      <c r="L46" s="31">
        <v>43830</v>
      </c>
      <c r="M46" s="32">
        <v>40985.009999999995</v>
      </c>
      <c r="N46" s="80"/>
      <c r="O46" s="80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1:25" x14ac:dyDescent="0.25">
      <c r="C47" s="28" t="s">
        <v>144</v>
      </c>
      <c r="D47" s="29" t="s">
        <v>61</v>
      </c>
      <c r="E47" s="29" t="s">
        <v>146</v>
      </c>
      <c r="F47" s="30" t="s">
        <v>147</v>
      </c>
      <c r="G47" s="30" t="s">
        <v>64</v>
      </c>
      <c r="H47" s="29" t="s">
        <v>112</v>
      </c>
      <c r="I47" s="30" t="s">
        <v>66</v>
      </c>
      <c r="J47" s="29" t="s">
        <v>25</v>
      </c>
      <c r="K47" s="30" t="s">
        <v>26</v>
      </c>
      <c r="L47" s="31">
        <v>43921</v>
      </c>
      <c r="M47" s="32">
        <v>-29344.18</v>
      </c>
      <c r="N47" s="80"/>
      <c r="O47" s="80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:25" x14ac:dyDescent="0.25">
      <c r="C48" s="28" t="s">
        <v>144</v>
      </c>
      <c r="D48" s="29" t="s">
        <v>61</v>
      </c>
      <c r="E48" s="29" t="s">
        <v>146</v>
      </c>
      <c r="F48" s="30" t="s">
        <v>147</v>
      </c>
      <c r="G48" s="30" t="s">
        <v>64</v>
      </c>
      <c r="H48" s="29" t="s">
        <v>129</v>
      </c>
      <c r="I48" s="30" t="s">
        <v>66</v>
      </c>
      <c r="J48" s="29" t="s">
        <v>25</v>
      </c>
      <c r="K48" s="30" t="s">
        <v>26</v>
      </c>
      <c r="L48" s="31">
        <v>44012</v>
      </c>
      <c r="M48" s="32">
        <v>15159.5</v>
      </c>
      <c r="N48" s="80"/>
      <c r="O48" s="80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1:25" x14ac:dyDescent="0.25">
      <c r="A49" s="26"/>
      <c r="B49" s="26"/>
      <c r="C49" s="31"/>
      <c r="D49" s="34"/>
      <c r="E49" s="35"/>
      <c r="F49" s="29"/>
      <c r="G49" s="30"/>
      <c r="H49" s="30"/>
      <c r="I49" s="29"/>
      <c r="J49" s="33"/>
      <c r="K49" s="33"/>
      <c r="L49" s="33"/>
      <c r="M49" s="36"/>
      <c r="N49" s="80"/>
      <c r="O49" s="80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1:25" ht="21" x14ac:dyDescent="0.25">
      <c r="A50" s="11" t="s">
        <v>150</v>
      </c>
      <c r="B50" s="11"/>
      <c r="C50" s="12"/>
      <c r="D50" s="13"/>
      <c r="E50" s="14"/>
      <c r="F50" s="15"/>
      <c r="G50" s="16"/>
      <c r="H50" s="17" t="s">
        <v>2</v>
      </c>
      <c r="I50" s="18">
        <f>I51+I64+I72</f>
        <v>16</v>
      </c>
      <c r="J50" s="18"/>
      <c r="K50" s="18"/>
      <c r="L50" s="17" t="s">
        <v>3</v>
      </c>
      <c r="M50" s="48">
        <f>M51+M64+M72</f>
        <v>706413.38</v>
      </c>
      <c r="N50" s="80"/>
      <c r="O50" s="80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1:25" ht="21" x14ac:dyDescent="0.25">
      <c r="A51" s="20"/>
      <c r="B51" s="37" t="s">
        <v>150</v>
      </c>
      <c r="C51" s="38"/>
      <c r="D51" s="39"/>
      <c r="E51" s="40"/>
      <c r="F51" s="41"/>
      <c r="G51" s="42"/>
      <c r="H51" s="42" t="s">
        <v>2</v>
      </c>
      <c r="I51" s="43">
        <f>COUNT(M53:M63)</f>
        <v>9</v>
      </c>
      <c r="J51" s="44"/>
      <c r="K51" s="44"/>
      <c r="L51" s="43" t="s">
        <v>3</v>
      </c>
      <c r="M51" s="49">
        <f>SUM(M53:M63)</f>
        <v>654199.51</v>
      </c>
      <c r="N51" s="80"/>
      <c r="O51" s="80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1:25" ht="18.75" x14ac:dyDescent="0.25">
      <c r="A52" s="50"/>
      <c r="B52" s="50"/>
      <c r="C52" s="51" t="s">
        <v>5</v>
      </c>
      <c r="D52" s="52" t="s">
        <v>6</v>
      </c>
      <c r="E52" s="53" t="s">
        <v>7</v>
      </c>
      <c r="F52" s="53" t="s">
        <v>8</v>
      </c>
      <c r="G52" s="53" t="s">
        <v>9</v>
      </c>
      <c r="H52" s="53" t="s">
        <v>10</v>
      </c>
      <c r="I52" s="53" t="s">
        <v>11</v>
      </c>
      <c r="J52" s="53" t="s">
        <v>12</v>
      </c>
      <c r="K52" s="53" t="s">
        <v>13</v>
      </c>
      <c r="L52" s="54" t="s">
        <v>14</v>
      </c>
      <c r="M52" s="54" t="s">
        <v>3</v>
      </c>
      <c r="N52" s="80"/>
      <c r="O52" s="80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1:25" x14ac:dyDescent="0.25">
      <c r="C53" s="28"/>
      <c r="D53" s="29"/>
      <c r="E53" s="29"/>
      <c r="F53" s="30"/>
      <c r="G53" s="30"/>
      <c r="H53" s="29"/>
      <c r="I53" s="30"/>
      <c r="J53" s="29"/>
      <c r="K53" s="30"/>
      <c r="L53" s="31"/>
      <c r="M53" s="32"/>
      <c r="N53" s="80"/>
      <c r="O53" s="80"/>
      <c r="P53" s="79"/>
      <c r="Q53" s="79"/>
      <c r="R53" s="79"/>
      <c r="S53" s="79"/>
      <c r="T53" s="79"/>
      <c r="U53" s="79"/>
      <c r="V53" s="79"/>
      <c r="W53" s="79"/>
      <c r="X53" s="79"/>
      <c r="Y53" s="79"/>
    </row>
    <row r="54" spans="1:25" ht="30" x14ac:dyDescent="0.25">
      <c r="C54" s="28">
        <v>17145</v>
      </c>
      <c r="D54" s="29" t="s">
        <v>58</v>
      </c>
      <c r="E54" s="29" t="s">
        <v>156</v>
      </c>
      <c r="F54" s="30" t="s">
        <v>157</v>
      </c>
      <c r="G54" s="30" t="s">
        <v>158</v>
      </c>
      <c r="H54" s="29" t="s">
        <v>159</v>
      </c>
      <c r="I54" s="30" t="s">
        <v>34</v>
      </c>
      <c r="J54" s="29" t="s">
        <v>160</v>
      </c>
      <c r="K54" s="30" t="s">
        <v>36</v>
      </c>
      <c r="L54" s="31">
        <v>43693</v>
      </c>
      <c r="M54" s="32">
        <v>35869</v>
      </c>
      <c r="N54" s="80"/>
      <c r="O54" s="80"/>
      <c r="P54" s="79"/>
      <c r="Q54" s="79"/>
      <c r="R54" s="79"/>
      <c r="S54" s="79"/>
      <c r="T54" s="79"/>
      <c r="U54" s="79"/>
      <c r="V54" s="79"/>
      <c r="W54" s="79"/>
      <c r="X54" s="79"/>
      <c r="Y54" s="79"/>
    </row>
    <row r="55" spans="1:25" x14ac:dyDescent="0.25">
      <c r="C55" s="28">
        <v>16137</v>
      </c>
      <c r="D55" s="29" t="s">
        <v>117</v>
      </c>
      <c r="E55" s="29" t="s">
        <v>163</v>
      </c>
      <c r="F55" s="30" t="s">
        <v>164</v>
      </c>
      <c r="G55" s="30" t="s">
        <v>158</v>
      </c>
      <c r="H55" s="29" t="s">
        <v>159</v>
      </c>
      <c r="I55" s="30" t="s">
        <v>34</v>
      </c>
      <c r="J55" s="29" t="s">
        <v>25</v>
      </c>
      <c r="K55" s="30" t="s">
        <v>36</v>
      </c>
      <c r="L55" s="31">
        <v>43731</v>
      </c>
      <c r="M55" s="32">
        <v>505036</v>
      </c>
      <c r="N55" s="80"/>
      <c r="O55" s="80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1:25" x14ac:dyDescent="0.25">
      <c r="C56" s="28" t="s">
        <v>165</v>
      </c>
      <c r="D56" s="29" t="s">
        <v>75</v>
      </c>
      <c r="E56" s="29" t="s">
        <v>166</v>
      </c>
      <c r="F56" s="30" t="s">
        <v>167</v>
      </c>
      <c r="G56" s="30" t="s">
        <v>158</v>
      </c>
      <c r="H56" s="29" t="s">
        <v>65</v>
      </c>
      <c r="I56" s="30" t="s">
        <v>66</v>
      </c>
      <c r="J56" s="29" t="s">
        <v>25</v>
      </c>
      <c r="K56" s="30" t="s">
        <v>26</v>
      </c>
      <c r="L56" s="31">
        <v>43738</v>
      </c>
      <c r="M56" s="32">
        <v>2340</v>
      </c>
      <c r="N56" s="80"/>
      <c r="O56" s="80"/>
      <c r="P56" s="79"/>
      <c r="Q56" s="79"/>
      <c r="R56" s="79"/>
      <c r="S56" s="79"/>
      <c r="T56" s="79"/>
      <c r="U56" s="79"/>
      <c r="V56" s="79"/>
      <c r="W56" s="79"/>
      <c r="X56" s="79"/>
      <c r="Y56" s="79"/>
    </row>
    <row r="57" spans="1:25" x14ac:dyDescent="0.25">
      <c r="C57" s="28" t="s">
        <v>168</v>
      </c>
      <c r="D57" s="29" t="s">
        <v>169</v>
      </c>
      <c r="E57" s="29" t="s">
        <v>170</v>
      </c>
      <c r="F57" s="30" t="s">
        <v>171</v>
      </c>
      <c r="G57" s="30" t="s">
        <v>158</v>
      </c>
      <c r="H57" s="29" t="s">
        <v>94</v>
      </c>
      <c r="I57" s="30" t="s">
        <v>66</v>
      </c>
      <c r="J57" s="29" t="s">
        <v>25</v>
      </c>
      <c r="K57" s="30" t="s">
        <v>26</v>
      </c>
      <c r="L57" s="31">
        <v>43830</v>
      </c>
      <c r="M57" s="32">
        <v>31050</v>
      </c>
      <c r="N57" s="80"/>
      <c r="O57" s="80"/>
      <c r="P57" s="79"/>
      <c r="Q57" s="79"/>
      <c r="R57" s="79"/>
      <c r="S57" s="79"/>
      <c r="T57" s="79"/>
      <c r="U57" s="79"/>
      <c r="V57" s="79"/>
      <c r="W57" s="79"/>
      <c r="X57" s="79"/>
      <c r="Y57" s="79"/>
    </row>
    <row r="58" spans="1:25" ht="45" x14ac:dyDescent="0.25">
      <c r="C58" s="28">
        <v>20109</v>
      </c>
      <c r="D58" s="29" t="s">
        <v>172</v>
      </c>
      <c r="E58" s="29" t="s">
        <v>173</v>
      </c>
      <c r="F58" s="30" t="s">
        <v>158</v>
      </c>
      <c r="G58" s="30" t="s">
        <v>158</v>
      </c>
      <c r="H58" s="29" t="s">
        <v>174</v>
      </c>
      <c r="I58" s="30" t="s">
        <v>24</v>
      </c>
      <c r="J58" s="29" t="s">
        <v>25</v>
      </c>
      <c r="K58" s="30" t="s">
        <v>36</v>
      </c>
      <c r="L58" s="31">
        <v>43839</v>
      </c>
      <c r="M58" s="32">
        <v>61352</v>
      </c>
      <c r="N58" s="80"/>
      <c r="O58" s="80"/>
      <c r="P58" s="79"/>
      <c r="Q58" s="79"/>
      <c r="R58" s="79"/>
      <c r="S58" s="79"/>
      <c r="T58" s="79"/>
      <c r="U58" s="79"/>
      <c r="V58" s="79"/>
      <c r="W58" s="79"/>
      <c r="X58" s="79"/>
      <c r="Y58" s="79"/>
    </row>
    <row r="59" spans="1:25" x14ac:dyDescent="0.25">
      <c r="C59" s="28" t="s">
        <v>168</v>
      </c>
      <c r="D59" s="29" t="s">
        <v>169</v>
      </c>
      <c r="E59" s="29" t="s">
        <v>170</v>
      </c>
      <c r="F59" s="30" t="s">
        <v>171</v>
      </c>
      <c r="G59" s="30" t="s">
        <v>158</v>
      </c>
      <c r="H59" s="29" t="s">
        <v>112</v>
      </c>
      <c r="I59" s="30" t="s">
        <v>66</v>
      </c>
      <c r="J59" s="29" t="s">
        <v>25</v>
      </c>
      <c r="K59" s="30" t="s">
        <v>26</v>
      </c>
      <c r="L59" s="31">
        <v>43921</v>
      </c>
      <c r="M59" s="32">
        <v>1460</v>
      </c>
      <c r="N59" s="80"/>
      <c r="O59" s="80"/>
      <c r="P59" s="79"/>
      <c r="Q59" s="79"/>
      <c r="R59" s="79"/>
      <c r="S59" s="79"/>
      <c r="T59" s="79"/>
      <c r="U59" s="79"/>
      <c r="V59" s="79"/>
      <c r="W59" s="79"/>
      <c r="X59" s="79"/>
      <c r="Y59" s="79"/>
    </row>
    <row r="60" spans="1:25" x14ac:dyDescent="0.25">
      <c r="C60" s="28" t="s">
        <v>165</v>
      </c>
      <c r="D60" s="29" t="s">
        <v>75</v>
      </c>
      <c r="E60" s="29" t="s">
        <v>166</v>
      </c>
      <c r="F60" s="30" t="s">
        <v>167</v>
      </c>
      <c r="G60" s="30" t="s">
        <v>158</v>
      </c>
      <c r="H60" s="29" t="s">
        <v>112</v>
      </c>
      <c r="I60" s="30" t="s">
        <v>66</v>
      </c>
      <c r="J60" s="29" t="s">
        <v>25</v>
      </c>
      <c r="K60" s="30" t="s">
        <v>26</v>
      </c>
      <c r="L60" s="31">
        <v>43921</v>
      </c>
      <c r="M60" s="32">
        <v>900</v>
      </c>
      <c r="N60" s="80"/>
      <c r="O60" s="80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1:25" x14ac:dyDescent="0.25">
      <c r="C61" s="28" t="s">
        <v>168</v>
      </c>
      <c r="D61" s="29" t="s">
        <v>169</v>
      </c>
      <c r="E61" s="29" t="s">
        <v>170</v>
      </c>
      <c r="F61" s="30" t="s">
        <v>171</v>
      </c>
      <c r="G61" s="30" t="s">
        <v>158</v>
      </c>
      <c r="H61" s="29" t="s">
        <v>129</v>
      </c>
      <c r="I61" s="30" t="s">
        <v>66</v>
      </c>
      <c r="J61" s="29" t="s">
        <v>25</v>
      </c>
      <c r="K61" s="30" t="s">
        <v>26</v>
      </c>
      <c r="L61" s="31">
        <v>44012</v>
      </c>
      <c r="M61" s="32">
        <v>17092.510000000002</v>
      </c>
      <c r="N61" s="80"/>
      <c r="O61" s="80"/>
      <c r="P61" s="79"/>
      <c r="Q61" s="79"/>
      <c r="R61" s="79"/>
      <c r="S61" s="79"/>
      <c r="T61" s="79"/>
      <c r="U61" s="79"/>
      <c r="V61" s="79"/>
      <c r="W61" s="79"/>
      <c r="X61" s="79"/>
      <c r="Y61" s="79"/>
    </row>
    <row r="62" spans="1:25" x14ac:dyDescent="0.25">
      <c r="C62" s="28" t="s">
        <v>165</v>
      </c>
      <c r="D62" s="29" t="s">
        <v>75</v>
      </c>
      <c r="E62" s="29" t="s">
        <v>166</v>
      </c>
      <c r="F62" s="30" t="s">
        <v>167</v>
      </c>
      <c r="G62" s="30" t="s">
        <v>158</v>
      </c>
      <c r="H62" s="29" t="s">
        <v>129</v>
      </c>
      <c r="I62" s="30" t="s">
        <v>66</v>
      </c>
      <c r="J62" s="29" t="s">
        <v>25</v>
      </c>
      <c r="K62" s="30" t="s">
        <v>26</v>
      </c>
      <c r="L62" s="31">
        <v>44012</v>
      </c>
      <c r="M62" s="32">
        <v>-900</v>
      </c>
      <c r="N62" s="80"/>
      <c r="O62" s="80"/>
      <c r="P62" s="79"/>
      <c r="Q62" s="79"/>
      <c r="R62" s="79"/>
      <c r="S62" s="79"/>
      <c r="T62" s="79"/>
      <c r="U62" s="79"/>
      <c r="V62" s="79"/>
      <c r="W62" s="79"/>
      <c r="X62" s="79"/>
      <c r="Y62" s="79"/>
    </row>
    <row r="63" spans="1:25" x14ac:dyDescent="0.25">
      <c r="A63" s="26"/>
      <c r="B63" s="26"/>
      <c r="C63" s="31"/>
      <c r="D63" s="34"/>
      <c r="E63" s="35"/>
      <c r="F63" s="29"/>
      <c r="G63" s="30"/>
      <c r="H63" s="30"/>
      <c r="I63" s="29"/>
      <c r="J63" s="33"/>
      <c r="K63" s="33"/>
      <c r="L63" s="33"/>
      <c r="M63" s="36"/>
      <c r="N63" s="80"/>
      <c r="O63" s="80"/>
      <c r="P63" s="79"/>
      <c r="Q63" s="79"/>
      <c r="R63" s="79"/>
      <c r="S63" s="79"/>
      <c r="T63" s="79"/>
      <c r="U63" s="79"/>
      <c r="V63" s="79"/>
      <c r="W63" s="79"/>
      <c r="X63" s="79"/>
      <c r="Y63" s="79"/>
    </row>
    <row r="64" spans="1:25" ht="21" x14ac:dyDescent="0.25">
      <c r="A64" s="20"/>
      <c r="B64" s="37" t="s">
        <v>180</v>
      </c>
      <c r="C64" s="38"/>
      <c r="D64" s="39"/>
      <c r="E64" s="40"/>
      <c r="F64" s="41"/>
      <c r="G64" s="42"/>
      <c r="H64" s="42" t="s">
        <v>2</v>
      </c>
      <c r="I64" s="43">
        <f>COUNT(M66:M71)</f>
        <v>4</v>
      </c>
      <c r="J64" s="44"/>
      <c r="K64" s="44"/>
      <c r="L64" s="43" t="s">
        <v>3</v>
      </c>
      <c r="M64" s="49">
        <f>SUM(M66:M71)</f>
        <v>34526.869999999995</v>
      </c>
      <c r="N64" s="80"/>
      <c r="O64" s="80"/>
      <c r="P64" s="79"/>
      <c r="Q64" s="79"/>
      <c r="R64" s="79"/>
      <c r="S64" s="79"/>
      <c r="T64" s="79"/>
      <c r="U64" s="79"/>
      <c r="V64" s="79"/>
      <c r="W64" s="79"/>
      <c r="X64" s="79"/>
      <c r="Y64" s="79"/>
    </row>
    <row r="65" spans="1:25" ht="37.5" x14ac:dyDescent="0.25">
      <c r="A65" s="21"/>
      <c r="B65" s="21"/>
      <c r="C65" s="22" t="s">
        <v>5</v>
      </c>
      <c r="D65" s="23" t="s">
        <v>6</v>
      </c>
      <c r="E65" s="24" t="s">
        <v>7</v>
      </c>
      <c r="F65" s="24" t="s">
        <v>8</v>
      </c>
      <c r="G65" s="24" t="s">
        <v>9</v>
      </c>
      <c r="H65" s="24" t="s">
        <v>10</v>
      </c>
      <c r="I65" s="24" t="s">
        <v>11</v>
      </c>
      <c r="J65" s="24" t="s">
        <v>12</v>
      </c>
      <c r="K65" s="24" t="s">
        <v>13</v>
      </c>
      <c r="L65" s="25" t="s">
        <v>14</v>
      </c>
      <c r="M65" s="25" t="s">
        <v>3</v>
      </c>
      <c r="N65" s="80"/>
      <c r="O65" s="80"/>
      <c r="P65" s="79"/>
      <c r="Q65" s="79"/>
      <c r="R65" s="79"/>
      <c r="S65" s="79"/>
      <c r="T65" s="79"/>
      <c r="U65" s="79"/>
      <c r="V65" s="79"/>
      <c r="W65" s="79"/>
      <c r="X65" s="79"/>
      <c r="Y65" s="79"/>
    </row>
    <row r="66" spans="1:25" x14ac:dyDescent="0.25">
      <c r="C66" s="28"/>
      <c r="D66" s="29"/>
      <c r="E66" s="29"/>
      <c r="F66" s="30"/>
      <c r="G66" s="30"/>
      <c r="H66" s="29"/>
      <c r="I66" s="30"/>
      <c r="J66" s="29"/>
      <c r="K66" s="30"/>
      <c r="L66" s="31"/>
      <c r="M66" s="32"/>
      <c r="N66" s="80"/>
      <c r="O66" s="80"/>
      <c r="P66" s="79"/>
      <c r="Q66" s="79"/>
      <c r="R66" s="79"/>
      <c r="S66" s="79"/>
      <c r="T66" s="79"/>
      <c r="U66" s="79"/>
      <c r="V66" s="79"/>
      <c r="W66" s="81"/>
      <c r="X66" s="79"/>
      <c r="Y66" s="79"/>
    </row>
    <row r="67" spans="1:25" x14ac:dyDescent="0.25">
      <c r="C67" s="28" t="s">
        <v>183</v>
      </c>
      <c r="D67" s="29" t="s">
        <v>28</v>
      </c>
      <c r="E67" s="29" t="s">
        <v>180</v>
      </c>
      <c r="F67" s="30" t="s">
        <v>184</v>
      </c>
      <c r="G67" s="30" t="s">
        <v>158</v>
      </c>
      <c r="H67" s="29" t="s">
        <v>65</v>
      </c>
      <c r="I67" s="30" t="s">
        <v>66</v>
      </c>
      <c r="J67" s="29" t="s">
        <v>25</v>
      </c>
      <c r="K67" s="30" t="s">
        <v>26</v>
      </c>
      <c r="L67" s="31">
        <v>43738</v>
      </c>
      <c r="M67" s="32">
        <v>10705</v>
      </c>
      <c r="N67" s="80"/>
      <c r="O67" s="80"/>
      <c r="P67" s="79"/>
      <c r="Q67" s="79"/>
      <c r="R67" s="79"/>
      <c r="S67" s="79"/>
      <c r="T67" s="79"/>
      <c r="U67" s="79"/>
      <c r="V67" s="79"/>
      <c r="W67" s="79"/>
      <c r="X67" s="79"/>
      <c r="Y67" s="79"/>
    </row>
    <row r="68" spans="1:25" x14ac:dyDescent="0.25">
      <c r="C68" s="28" t="s">
        <v>183</v>
      </c>
      <c r="D68" s="29" t="s">
        <v>28</v>
      </c>
      <c r="E68" s="29" t="s">
        <v>180</v>
      </c>
      <c r="F68" s="30" t="s">
        <v>184</v>
      </c>
      <c r="G68" s="30" t="s">
        <v>158</v>
      </c>
      <c r="H68" s="29" t="s">
        <v>94</v>
      </c>
      <c r="I68" s="30" t="s">
        <v>66</v>
      </c>
      <c r="J68" s="29" t="s">
        <v>25</v>
      </c>
      <c r="K68" s="30" t="s">
        <v>26</v>
      </c>
      <c r="L68" s="31">
        <v>43830</v>
      </c>
      <c r="M68" s="32">
        <v>6971.87</v>
      </c>
      <c r="N68" s="80"/>
      <c r="O68" s="80"/>
      <c r="P68" s="80"/>
      <c r="Q68" s="79"/>
      <c r="R68" s="79"/>
      <c r="S68" s="79"/>
      <c r="T68" s="79"/>
      <c r="U68" s="79"/>
      <c r="V68" s="79"/>
      <c r="W68" s="79"/>
      <c r="X68" s="81"/>
      <c r="Y68" s="79"/>
    </row>
    <row r="69" spans="1:25" x14ac:dyDescent="0.25">
      <c r="C69" s="28" t="s">
        <v>183</v>
      </c>
      <c r="D69" s="29" t="s">
        <v>28</v>
      </c>
      <c r="E69" s="29" t="s">
        <v>180</v>
      </c>
      <c r="F69" s="30" t="s">
        <v>184</v>
      </c>
      <c r="G69" s="30" t="s">
        <v>158</v>
      </c>
      <c r="H69" s="29" t="s">
        <v>112</v>
      </c>
      <c r="I69" s="30" t="s">
        <v>66</v>
      </c>
      <c r="J69" s="29" t="s">
        <v>25</v>
      </c>
      <c r="K69" s="30" t="s">
        <v>26</v>
      </c>
      <c r="L69" s="31">
        <v>43921</v>
      </c>
      <c r="M69" s="32">
        <v>13100</v>
      </c>
      <c r="N69" s="80"/>
      <c r="O69" s="80"/>
      <c r="P69" s="80"/>
      <c r="Q69" s="79"/>
      <c r="R69" s="79"/>
      <c r="S69" s="79"/>
      <c r="T69" s="79"/>
      <c r="U69" s="79"/>
      <c r="V69" s="79"/>
      <c r="W69" s="79"/>
      <c r="X69" s="79"/>
      <c r="Y69" s="79"/>
    </row>
    <row r="70" spans="1:25" x14ac:dyDescent="0.25">
      <c r="C70" s="28" t="s">
        <v>183</v>
      </c>
      <c r="D70" s="29" t="s">
        <v>28</v>
      </c>
      <c r="E70" s="29" t="s">
        <v>180</v>
      </c>
      <c r="F70" s="30" t="s">
        <v>184</v>
      </c>
      <c r="G70" s="30" t="s">
        <v>158</v>
      </c>
      <c r="H70" s="29" t="s">
        <v>129</v>
      </c>
      <c r="I70" s="30" t="s">
        <v>66</v>
      </c>
      <c r="J70" s="29" t="s">
        <v>25</v>
      </c>
      <c r="K70" s="30" t="s">
        <v>26</v>
      </c>
      <c r="L70" s="31">
        <v>44012</v>
      </c>
      <c r="M70" s="32">
        <v>3750</v>
      </c>
      <c r="N70" s="80"/>
      <c r="O70" s="80"/>
      <c r="P70" s="80"/>
      <c r="Q70" s="79"/>
      <c r="R70" s="79"/>
      <c r="S70" s="79"/>
      <c r="T70" s="79"/>
      <c r="U70" s="79"/>
      <c r="V70" s="79"/>
      <c r="W70" s="79"/>
      <c r="X70" s="79"/>
      <c r="Y70" s="81"/>
    </row>
    <row r="71" spans="1:25" x14ac:dyDescent="0.25">
      <c r="A71" s="26"/>
      <c r="B71" s="26"/>
      <c r="C71" s="31"/>
      <c r="D71" s="34"/>
      <c r="E71" s="35"/>
      <c r="F71" s="29"/>
      <c r="G71" s="30"/>
      <c r="H71" s="30"/>
      <c r="I71" s="29"/>
      <c r="J71" s="33"/>
      <c r="K71" s="33"/>
      <c r="L71" s="33"/>
      <c r="M71" s="36"/>
      <c r="N71" s="80"/>
      <c r="O71" s="80"/>
      <c r="P71" s="80"/>
      <c r="Q71" s="79"/>
      <c r="R71" s="79"/>
      <c r="S71" s="79"/>
      <c r="T71" s="79"/>
      <c r="U71" s="79"/>
      <c r="V71" s="79"/>
      <c r="W71" s="79"/>
      <c r="X71" s="79"/>
      <c r="Y71" s="79"/>
    </row>
    <row r="72" spans="1:25" ht="21" x14ac:dyDescent="0.25">
      <c r="A72" s="20"/>
      <c r="B72" s="37" t="s">
        <v>185</v>
      </c>
      <c r="C72" s="38"/>
      <c r="D72" s="39"/>
      <c r="E72" s="40"/>
      <c r="F72" s="41"/>
      <c r="G72" s="42"/>
      <c r="H72" s="42" t="s">
        <v>2</v>
      </c>
      <c r="I72" s="43">
        <f>COUNT(M74:M78)</f>
        <v>3</v>
      </c>
      <c r="J72" s="44"/>
      <c r="K72" s="44"/>
      <c r="L72" s="43" t="s">
        <v>3</v>
      </c>
      <c r="M72" s="49">
        <f>SUM(M74:M78)</f>
        <v>17687</v>
      </c>
      <c r="N72" s="80"/>
      <c r="O72" s="80"/>
      <c r="P72" s="80"/>
      <c r="Q72" s="80"/>
      <c r="R72" s="79"/>
      <c r="S72" s="79"/>
      <c r="T72" s="79"/>
      <c r="U72" s="79"/>
      <c r="V72" s="79"/>
      <c r="W72" s="79"/>
      <c r="X72" s="79"/>
      <c r="Y72" s="79"/>
    </row>
    <row r="73" spans="1:25" ht="37.5" x14ac:dyDescent="0.25">
      <c r="A73" s="21"/>
      <c r="B73" s="21"/>
      <c r="C73" s="22" t="s">
        <v>5</v>
      </c>
      <c r="D73" s="23" t="s">
        <v>6</v>
      </c>
      <c r="E73" s="24" t="s">
        <v>7</v>
      </c>
      <c r="F73" s="24" t="s">
        <v>8</v>
      </c>
      <c r="G73" s="24" t="s">
        <v>9</v>
      </c>
      <c r="H73" s="24" t="s">
        <v>10</v>
      </c>
      <c r="I73" s="24" t="s">
        <v>11</v>
      </c>
      <c r="J73" s="24" t="s">
        <v>12</v>
      </c>
      <c r="K73" s="24" t="s">
        <v>13</v>
      </c>
      <c r="L73" s="25" t="s">
        <v>14</v>
      </c>
      <c r="M73" s="25" t="s">
        <v>3</v>
      </c>
      <c r="N73" s="80"/>
      <c r="O73" s="80"/>
      <c r="P73" s="80"/>
      <c r="Q73" s="80"/>
      <c r="R73" s="79"/>
      <c r="S73" s="79"/>
      <c r="T73" s="79"/>
      <c r="U73" s="79"/>
      <c r="V73" s="79"/>
      <c r="W73" s="79"/>
      <c r="X73" s="79"/>
      <c r="Y73" s="79"/>
    </row>
    <row r="74" spans="1:25" x14ac:dyDescent="0.25">
      <c r="C74" s="28"/>
      <c r="D74" s="29"/>
      <c r="E74" s="29"/>
      <c r="F74" s="30"/>
      <c r="G74" s="30"/>
      <c r="H74" s="29"/>
      <c r="I74" s="30"/>
      <c r="J74" s="29"/>
      <c r="K74" s="30"/>
      <c r="L74" s="31"/>
      <c r="M74" s="32"/>
      <c r="N74" s="80"/>
      <c r="O74" s="80"/>
      <c r="P74" s="80"/>
      <c r="Q74" s="80"/>
      <c r="R74" s="79"/>
      <c r="S74" s="79"/>
      <c r="T74" s="79"/>
      <c r="U74" s="79"/>
      <c r="V74" s="79"/>
      <c r="W74" s="79"/>
      <c r="X74" s="79"/>
      <c r="Y74" s="79"/>
    </row>
    <row r="75" spans="1:25" ht="30" x14ac:dyDescent="0.25">
      <c r="C75" s="28" t="s">
        <v>186</v>
      </c>
      <c r="D75" s="29" t="s">
        <v>108</v>
      </c>
      <c r="E75" s="29" t="s">
        <v>185</v>
      </c>
      <c r="F75" s="30" t="s">
        <v>187</v>
      </c>
      <c r="G75" s="30" t="s">
        <v>158</v>
      </c>
      <c r="H75" s="29" t="s">
        <v>65</v>
      </c>
      <c r="I75" s="30" t="s">
        <v>66</v>
      </c>
      <c r="J75" s="29" t="s">
        <v>25</v>
      </c>
      <c r="K75" s="30" t="s">
        <v>26</v>
      </c>
      <c r="L75" s="31">
        <v>43738</v>
      </c>
      <c r="M75" s="32">
        <v>715</v>
      </c>
      <c r="N75" s="80"/>
      <c r="O75" s="80"/>
      <c r="P75" s="80"/>
      <c r="Q75" s="80"/>
      <c r="R75" s="79"/>
      <c r="S75" s="79"/>
      <c r="T75" s="79"/>
      <c r="U75" s="79"/>
      <c r="V75" s="79"/>
      <c r="W75" s="79"/>
      <c r="X75" s="79"/>
      <c r="Y75" s="79"/>
    </row>
    <row r="76" spans="1:25" ht="30" x14ac:dyDescent="0.25">
      <c r="C76" s="28" t="s">
        <v>186</v>
      </c>
      <c r="D76" s="29" t="s">
        <v>108</v>
      </c>
      <c r="E76" s="29" t="s">
        <v>185</v>
      </c>
      <c r="F76" s="30" t="s">
        <v>187</v>
      </c>
      <c r="G76" s="30" t="s">
        <v>158</v>
      </c>
      <c r="H76" s="29" t="s">
        <v>94</v>
      </c>
      <c r="I76" s="30" t="s">
        <v>66</v>
      </c>
      <c r="J76" s="29" t="s">
        <v>25</v>
      </c>
      <c r="K76" s="30" t="s">
        <v>26</v>
      </c>
      <c r="L76" s="31">
        <v>43830</v>
      </c>
      <c r="M76" s="32">
        <v>5657</v>
      </c>
      <c r="N76" s="80"/>
      <c r="O76" s="80"/>
      <c r="P76" s="80"/>
      <c r="Q76" s="80"/>
      <c r="R76" s="79"/>
      <c r="S76" s="79"/>
      <c r="T76" s="79"/>
      <c r="U76" s="79"/>
      <c r="V76" s="79"/>
      <c r="W76" s="79"/>
      <c r="X76" s="79"/>
      <c r="Y76" s="79"/>
    </row>
    <row r="77" spans="1:25" ht="30" x14ac:dyDescent="0.25">
      <c r="C77" s="28" t="s">
        <v>186</v>
      </c>
      <c r="D77" s="29" t="s">
        <v>108</v>
      </c>
      <c r="E77" s="29" t="s">
        <v>185</v>
      </c>
      <c r="F77" s="30" t="s">
        <v>187</v>
      </c>
      <c r="G77" s="30" t="s">
        <v>158</v>
      </c>
      <c r="H77" s="29" t="s">
        <v>112</v>
      </c>
      <c r="I77" s="30" t="s">
        <v>66</v>
      </c>
      <c r="J77" s="29" t="s">
        <v>25</v>
      </c>
      <c r="K77" s="30" t="s">
        <v>26</v>
      </c>
      <c r="L77" s="31">
        <v>43921</v>
      </c>
      <c r="M77" s="32">
        <v>11315</v>
      </c>
      <c r="N77" s="80"/>
      <c r="O77" s="80"/>
      <c r="P77" s="80"/>
      <c r="Q77" s="80"/>
      <c r="R77" s="80"/>
      <c r="S77" s="79"/>
      <c r="T77" s="79"/>
      <c r="U77" s="79"/>
      <c r="V77" s="79"/>
      <c r="W77" s="79"/>
      <c r="X77" s="79"/>
      <c r="Y77" s="79"/>
    </row>
    <row r="78" spans="1:25" x14ac:dyDescent="0.25">
      <c r="A78" s="26"/>
      <c r="B78" s="26"/>
      <c r="C78" s="31"/>
      <c r="D78" s="34"/>
      <c r="E78" s="35"/>
      <c r="F78" s="29"/>
      <c r="G78" s="30"/>
      <c r="H78" s="30"/>
      <c r="I78" s="29"/>
      <c r="J78" s="33"/>
      <c r="K78" s="33"/>
      <c r="L78" s="33"/>
      <c r="M78" s="36"/>
      <c r="N78" s="80"/>
      <c r="O78" s="80"/>
      <c r="P78" s="80"/>
      <c r="Q78" s="80"/>
      <c r="R78" s="80"/>
      <c r="S78" s="79"/>
      <c r="T78" s="79"/>
      <c r="U78" s="79"/>
      <c r="V78" s="79"/>
      <c r="W78" s="79"/>
      <c r="X78" s="79"/>
      <c r="Y78" s="79"/>
    </row>
    <row r="79" spans="1:25" ht="21" x14ac:dyDescent="0.25">
      <c r="A79" s="11" t="s">
        <v>190</v>
      </c>
      <c r="B79" s="11"/>
      <c r="C79" s="12"/>
      <c r="D79" s="13"/>
      <c r="E79" s="14"/>
      <c r="F79" s="15"/>
      <c r="G79" s="16"/>
      <c r="H79" s="17" t="s">
        <v>2</v>
      </c>
      <c r="I79" s="18">
        <f>I80+I89</f>
        <v>5</v>
      </c>
      <c r="J79" s="18"/>
      <c r="K79" s="18"/>
      <c r="L79" s="17" t="s">
        <v>3</v>
      </c>
      <c r="M79" s="48">
        <f>M80+M89</f>
        <v>1592111</v>
      </c>
      <c r="N79" s="80"/>
      <c r="O79" s="80"/>
      <c r="P79" s="80"/>
      <c r="Q79" s="80"/>
      <c r="R79" s="80"/>
      <c r="S79" s="79"/>
      <c r="T79" s="79"/>
      <c r="U79" s="79"/>
      <c r="V79" s="79"/>
      <c r="W79" s="79"/>
      <c r="X79" s="79"/>
      <c r="Y79" s="79"/>
    </row>
    <row r="80" spans="1:25" ht="21" x14ac:dyDescent="0.25">
      <c r="A80" s="20"/>
      <c r="B80" s="37" t="s">
        <v>190</v>
      </c>
      <c r="C80" s="38"/>
      <c r="D80" s="39"/>
      <c r="E80" s="40"/>
      <c r="F80" s="41"/>
      <c r="G80" s="42"/>
      <c r="H80" s="42" t="s">
        <v>2</v>
      </c>
      <c r="I80" s="43">
        <f>COUNT(M82:M88)</f>
        <v>5</v>
      </c>
      <c r="J80" s="44"/>
      <c r="K80" s="44"/>
      <c r="L80" s="43" t="s">
        <v>3</v>
      </c>
      <c r="M80" s="49">
        <f>SUM(M82:M88)</f>
        <v>1592111</v>
      </c>
      <c r="N80" s="80"/>
      <c r="O80" s="80"/>
      <c r="P80" s="80"/>
      <c r="Q80" s="80"/>
      <c r="R80" s="80"/>
      <c r="S80" s="79"/>
      <c r="T80" s="79"/>
      <c r="U80" s="79"/>
      <c r="V80" s="79"/>
      <c r="W80" s="79"/>
      <c r="X80" s="79"/>
      <c r="Y80" s="79"/>
    </row>
    <row r="81" spans="1:25" ht="37.5" x14ac:dyDescent="0.25">
      <c r="A81" s="21"/>
      <c r="B81" s="21"/>
      <c r="C81" s="22" t="s">
        <v>5</v>
      </c>
      <c r="D81" s="23" t="s">
        <v>6</v>
      </c>
      <c r="E81" s="24" t="s">
        <v>7</v>
      </c>
      <c r="F81" s="24" t="s">
        <v>8</v>
      </c>
      <c r="G81" s="24" t="s">
        <v>9</v>
      </c>
      <c r="H81" s="24" t="s">
        <v>10</v>
      </c>
      <c r="I81" s="24" t="s">
        <v>11</v>
      </c>
      <c r="J81" s="24" t="s">
        <v>12</v>
      </c>
      <c r="K81" s="24" t="s">
        <v>13</v>
      </c>
      <c r="L81" s="25" t="s">
        <v>14</v>
      </c>
      <c r="M81" s="25" t="s">
        <v>3</v>
      </c>
      <c r="N81" s="80"/>
      <c r="O81" s="80"/>
      <c r="P81" s="80"/>
      <c r="Q81" s="80"/>
      <c r="R81" s="80"/>
      <c r="S81" s="79"/>
      <c r="T81" s="79"/>
      <c r="U81" s="79"/>
      <c r="V81" s="79"/>
      <c r="W81" s="79"/>
      <c r="X81" s="79"/>
      <c r="Y81" s="79"/>
    </row>
    <row r="82" spans="1:25" x14ac:dyDescent="0.25">
      <c r="C82" s="28"/>
      <c r="D82" s="29"/>
      <c r="E82" s="29"/>
      <c r="F82" s="30"/>
      <c r="G82" s="30"/>
      <c r="H82" s="29"/>
      <c r="I82" s="30"/>
      <c r="J82" s="29"/>
      <c r="K82" s="30"/>
      <c r="L82" s="31"/>
      <c r="M82" s="32"/>
      <c r="N82" s="80"/>
      <c r="O82" s="80"/>
      <c r="P82" s="80"/>
      <c r="Q82" s="80"/>
      <c r="R82" s="80"/>
      <c r="S82" s="79"/>
      <c r="T82" s="79"/>
      <c r="U82" s="79"/>
      <c r="V82" s="79"/>
      <c r="W82" s="79"/>
      <c r="X82" s="79"/>
      <c r="Y82" s="79"/>
    </row>
    <row r="83" spans="1:25" ht="30" x14ac:dyDescent="0.25">
      <c r="C83" s="28">
        <v>19200</v>
      </c>
      <c r="D83" s="29" t="s">
        <v>87</v>
      </c>
      <c r="E83" s="29" t="s">
        <v>193</v>
      </c>
      <c r="F83" s="30" t="s">
        <v>194</v>
      </c>
      <c r="G83" s="30" t="s">
        <v>195</v>
      </c>
      <c r="H83" s="29" t="s">
        <v>78</v>
      </c>
      <c r="I83" s="30" t="s">
        <v>34</v>
      </c>
      <c r="J83" s="29" t="s">
        <v>196</v>
      </c>
      <c r="K83" s="30" t="s">
        <v>91</v>
      </c>
      <c r="L83" s="31">
        <v>43654</v>
      </c>
      <c r="M83" s="32">
        <v>44089</v>
      </c>
      <c r="N83" s="80"/>
      <c r="O83" s="80"/>
      <c r="P83" s="80"/>
      <c r="Q83" s="80"/>
      <c r="R83" s="80"/>
      <c r="S83" s="80"/>
      <c r="T83" s="79"/>
      <c r="U83" s="79"/>
      <c r="V83" s="79"/>
      <c r="W83" s="79"/>
      <c r="X83" s="79"/>
      <c r="Y83" s="79"/>
    </row>
    <row r="84" spans="1:25" ht="30" x14ac:dyDescent="0.25">
      <c r="C84" s="28">
        <v>7169</v>
      </c>
      <c r="D84" s="29" t="s">
        <v>143</v>
      </c>
      <c r="E84" s="29" t="s">
        <v>197</v>
      </c>
      <c r="F84" s="30" t="s">
        <v>195</v>
      </c>
      <c r="G84" s="30" t="s">
        <v>195</v>
      </c>
      <c r="H84" s="29" t="s">
        <v>198</v>
      </c>
      <c r="I84" s="30" t="s">
        <v>199</v>
      </c>
      <c r="J84" s="29" t="s">
        <v>25</v>
      </c>
      <c r="K84" s="30" t="s">
        <v>36</v>
      </c>
      <c r="L84" s="31">
        <v>43720</v>
      </c>
      <c r="M84" s="32">
        <v>658266</v>
      </c>
      <c r="N84" s="80"/>
      <c r="O84" s="80"/>
      <c r="P84" s="80"/>
      <c r="Q84" s="80"/>
      <c r="R84" s="80"/>
      <c r="S84" s="80"/>
      <c r="T84" s="80"/>
      <c r="U84" s="79"/>
      <c r="V84" s="79"/>
      <c r="W84" s="79"/>
      <c r="X84" s="79"/>
      <c r="Y84" s="79"/>
    </row>
    <row r="85" spans="1:25" ht="30" x14ac:dyDescent="0.25">
      <c r="C85" s="28">
        <v>7169</v>
      </c>
      <c r="D85" s="29" t="s">
        <v>143</v>
      </c>
      <c r="E85" s="29" t="s">
        <v>200</v>
      </c>
      <c r="F85" s="30" t="s">
        <v>195</v>
      </c>
      <c r="G85" s="30" t="s">
        <v>195</v>
      </c>
      <c r="H85" s="29" t="s">
        <v>198</v>
      </c>
      <c r="I85" s="30" t="s">
        <v>199</v>
      </c>
      <c r="J85" s="29" t="s">
        <v>25</v>
      </c>
      <c r="K85" s="30" t="s">
        <v>36</v>
      </c>
      <c r="L85" s="31">
        <v>43720</v>
      </c>
      <c r="M85" s="32">
        <v>329133</v>
      </c>
      <c r="N85" s="80"/>
      <c r="O85" s="80"/>
      <c r="P85" s="80"/>
      <c r="Q85" s="80"/>
      <c r="R85" s="80"/>
      <c r="S85" s="80"/>
      <c r="T85" s="80"/>
      <c r="U85" s="79"/>
      <c r="V85" s="79"/>
      <c r="W85" s="79"/>
      <c r="X85" s="79"/>
      <c r="Y85" s="79"/>
    </row>
    <row r="86" spans="1:25" ht="30" x14ac:dyDescent="0.25">
      <c r="C86" s="28">
        <v>7169</v>
      </c>
      <c r="D86" s="29" t="s">
        <v>188</v>
      </c>
      <c r="E86" s="29" t="s">
        <v>201</v>
      </c>
      <c r="F86" s="30" t="s">
        <v>195</v>
      </c>
      <c r="G86" s="30" t="s">
        <v>195</v>
      </c>
      <c r="H86" s="29" t="s">
        <v>198</v>
      </c>
      <c r="I86" s="30" t="s">
        <v>199</v>
      </c>
      <c r="J86" s="29" t="s">
        <v>25</v>
      </c>
      <c r="K86" s="30" t="s">
        <v>36</v>
      </c>
      <c r="L86" s="31">
        <v>43893</v>
      </c>
      <c r="M86" s="32">
        <v>485863</v>
      </c>
      <c r="N86" s="80"/>
      <c r="O86" s="80"/>
      <c r="P86" s="80"/>
      <c r="Q86" s="80"/>
      <c r="R86" s="80"/>
      <c r="S86" s="80"/>
      <c r="T86" s="80"/>
      <c r="U86" s="79"/>
      <c r="V86" s="79"/>
      <c r="W86" s="79"/>
      <c r="X86" s="79"/>
      <c r="Y86" s="79"/>
    </row>
    <row r="87" spans="1:25" ht="30" x14ac:dyDescent="0.25">
      <c r="C87" s="28">
        <v>17164</v>
      </c>
      <c r="D87" s="29" t="s">
        <v>143</v>
      </c>
      <c r="E87" s="29" t="s">
        <v>202</v>
      </c>
      <c r="F87" s="30" t="s">
        <v>195</v>
      </c>
      <c r="G87" s="30" t="s">
        <v>195</v>
      </c>
      <c r="H87" s="29" t="s">
        <v>203</v>
      </c>
      <c r="I87" s="30" t="s">
        <v>204</v>
      </c>
      <c r="J87" s="29" t="s">
        <v>25</v>
      </c>
      <c r="K87" s="30" t="s">
        <v>36</v>
      </c>
      <c r="L87" s="31">
        <v>43965</v>
      </c>
      <c r="M87" s="32">
        <v>74760</v>
      </c>
      <c r="N87" s="80"/>
      <c r="O87" s="80"/>
      <c r="P87" s="80"/>
      <c r="Q87" s="80"/>
      <c r="R87" s="80"/>
      <c r="S87" s="80"/>
      <c r="T87" s="80"/>
      <c r="U87" s="80"/>
      <c r="V87" s="79"/>
      <c r="W87" s="81"/>
      <c r="X87" s="79"/>
      <c r="Y87" s="79"/>
    </row>
    <row r="88" spans="1:25" x14ac:dyDescent="0.25">
      <c r="A88" s="26"/>
      <c r="B88" s="26"/>
      <c r="C88" s="31"/>
      <c r="D88" s="34"/>
      <c r="E88" s="35"/>
      <c r="F88" s="29"/>
      <c r="G88" s="30"/>
      <c r="H88" s="30"/>
      <c r="I88" s="29"/>
      <c r="J88" s="33"/>
      <c r="K88" s="33"/>
      <c r="L88" s="33"/>
      <c r="M88" s="36"/>
      <c r="N88" s="80"/>
      <c r="O88" s="80"/>
      <c r="P88" s="80"/>
      <c r="Q88" s="80"/>
      <c r="R88" s="80"/>
      <c r="S88" s="80"/>
      <c r="T88" s="80"/>
      <c r="U88" s="80"/>
      <c r="V88" s="79"/>
      <c r="W88" s="79"/>
      <c r="X88" s="79"/>
      <c r="Y88" s="79"/>
    </row>
    <row r="89" spans="1:25" ht="21" x14ac:dyDescent="0.25">
      <c r="A89" s="20"/>
      <c r="B89" s="37" t="s">
        <v>206</v>
      </c>
      <c r="C89" s="38"/>
      <c r="D89" s="39"/>
      <c r="E89" s="40"/>
      <c r="F89" s="41"/>
      <c r="G89" s="42"/>
      <c r="H89" s="42" t="s">
        <v>2</v>
      </c>
      <c r="I89" s="43">
        <f>COUNT(M91:M92)</f>
        <v>0</v>
      </c>
      <c r="J89" s="44"/>
      <c r="K89" s="44"/>
      <c r="L89" s="43" t="s">
        <v>3</v>
      </c>
      <c r="M89" s="49">
        <f>SUM(M91:M92)</f>
        <v>0</v>
      </c>
      <c r="N89" s="80"/>
      <c r="O89" s="80"/>
      <c r="P89" s="80"/>
      <c r="Q89" s="80"/>
      <c r="R89" s="80"/>
      <c r="S89" s="80"/>
      <c r="T89" s="80"/>
      <c r="U89" s="80"/>
      <c r="V89" s="79"/>
      <c r="W89" s="79"/>
      <c r="X89" s="79"/>
      <c r="Y89" s="79"/>
    </row>
    <row r="90" spans="1:25" ht="37.5" x14ac:dyDescent="0.25">
      <c r="A90" s="21"/>
      <c r="B90" s="21"/>
      <c r="C90" s="22" t="s">
        <v>5</v>
      </c>
      <c r="D90" s="23" t="s">
        <v>6</v>
      </c>
      <c r="E90" s="24" t="s">
        <v>7</v>
      </c>
      <c r="F90" s="24" t="s">
        <v>8</v>
      </c>
      <c r="G90" s="24" t="s">
        <v>9</v>
      </c>
      <c r="H90" s="24" t="s">
        <v>10</v>
      </c>
      <c r="I90" s="24" t="s">
        <v>11</v>
      </c>
      <c r="J90" s="24" t="s">
        <v>12</v>
      </c>
      <c r="K90" s="24" t="s">
        <v>13</v>
      </c>
      <c r="L90" s="25" t="s">
        <v>14</v>
      </c>
      <c r="M90" s="25" t="s">
        <v>3</v>
      </c>
      <c r="N90" s="80"/>
      <c r="O90" s="80"/>
      <c r="P90" s="80"/>
      <c r="Q90" s="80"/>
      <c r="R90" s="80"/>
      <c r="S90" s="80"/>
      <c r="T90" s="80"/>
      <c r="U90" s="80"/>
      <c r="V90" s="79"/>
      <c r="W90" s="79"/>
      <c r="X90" s="81"/>
      <c r="Y90" s="79"/>
    </row>
    <row r="91" spans="1:25" x14ac:dyDescent="0.25">
      <c r="C91" s="28"/>
      <c r="D91" s="29"/>
      <c r="E91" s="29"/>
      <c r="F91" s="30"/>
      <c r="G91" s="30"/>
      <c r="H91" s="29"/>
      <c r="I91" s="30"/>
      <c r="J91" s="29"/>
      <c r="K91" s="30"/>
      <c r="L91" s="31"/>
      <c r="M91" s="32"/>
      <c r="N91" s="80"/>
      <c r="O91" s="80"/>
      <c r="P91" s="80"/>
      <c r="Q91" s="80"/>
      <c r="R91" s="80"/>
      <c r="S91" s="80"/>
      <c r="T91" s="80"/>
      <c r="U91" s="80"/>
      <c r="V91" s="79"/>
      <c r="W91" s="79"/>
      <c r="X91" s="79"/>
      <c r="Y91" s="79"/>
    </row>
    <row r="92" spans="1:25" x14ac:dyDescent="0.25">
      <c r="A92" s="26"/>
      <c r="B92" s="26"/>
      <c r="C92" s="31"/>
      <c r="D92" s="34"/>
      <c r="E92" s="35"/>
      <c r="F92" s="29"/>
      <c r="G92" s="30"/>
      <c r="H92" s="30"/>
      <c r="I92" s="29"/>
      <c r="J92" s="33"/>
      <c r="K92" s="33"/>
      <c r="L92" s="33"/>
      <c r="M92" s="36"/>
      <c r="N92" s="80"/>
      <c r="O92" s="80"/>
      <c r="P92" s="80"/>
      <c r="Q92" s="80"/>
      <c r="R92" s="80"/>
      <c r="S92" s="80"/>
      <c r="T92" s="80"/>
      <c r="U92" s="80"/>
      <c r="V92" s="80"/>
      <c r="W92" s="79"/>
      <c r="X92" s="79"/>
      <c r="Y92" s="79"/>
    </row>
    <row r="93" spans="1:25" ht="21" x14ac:dyDescent="0.25">
      <c r="A93" s="11" t="s">
        <v>208</v>
      </c>
      <c r="B93" s="11"/>
      <c r="C93" s="12"/>
      <c r="D93" s="13"/>
      <c r="E93" s="14"/>
      <c r="F93" s="15"/>
      <c r="G93" s="16"/>
      <c r="H93" s="17" t="s">
        <v>2</v>
      </c>
      <c r="I93" s="18">
        <f>I94+I130+I134+I114</f>
        <v>27</v>
      </c>
      <c r="J93" s="18"/>
      <c r="K93" s="18"/>
      <c r="L93" s="17" t="s">
        <v>3</v>
      </c>
      <c r="M93" s="48">
        <f>M94+M130+M134+M114</f>
        <v>2659536.46</v>
      </c>
      <c r="N93" s="80"/>
      <c r="O93" s="80"/>
      <c r="P93" s="80"/>
      <c r="Q93" s="80"/>
      <c r="R93" s="80"/>
      <c r="S93" s="80"/>
      <c r="T93" s="80"/>
      <c r="U93" s="80"/>
      <c r="V93" s="80"/>
      <c r="W93" s="79"/>
      <c r="X93" s="79"/>
      <c r="Y93" s="79"/>
    </row>
    <row r="94" spans="1:25" ht="21" x14ac:dyDescent="0.25">
      <c r="A94" s="20"/>
      <c r="B94" s="37" t="s">
        <v>208</v>
      </c>
      <c r="C94" s="38"/>
      <c r="D94" s="39"/>
      <c r="E94" s="40"/>
      <c r="F94" s="41"/>
      <c r="G94" s="42"/>
      <c r="H94" s="42" t="s">
        <v>2</v>
      </c>
      <c r="I94" s="43">
        <f>COUNT(M96:M113)</f>
        <v>15</v>
      </c>
      <c r="J94" s="44"/>
      <c r="K94" s="44"/>
      <c r="L94" s="43" t="s">
        <v>3</v>
      </c>
      <c r="M94" s="49">
        <f>SUM(M96:M113)</f>
        <v>775981.46</v>
      </c>
      <c r="N94" s="80"/>
      <c r="O94" s="80"/>
      <c r="P94" s="80"/>
      <c r="Q94" s="80"/>
      <c r="R94" s="80"/>
      <c r="S94" s="80"/>
      <c r="T94" s="80"/>
      <c r="U94" s="80"/>
      <c r="V94" s="80"/>
      <c r="W94" s="79"/>
      <c r="X94" s="79"/>
      <c r="Y94" s="79"/>
    </row>
    <row r="95" spans="1:25" ht="37.5" x14ac:dyDescent="0.25">
      <c r="A95" s="21"/>
      <c r="B95" s="21"/>
      <c r="C95" s="22" t="s">
        <v>5</v>
      </c>
      <c r="D95" s="23" t="s">
        <v>6</v>
      </c>
      <c r="E95" s="24" t="s">
        <v>7</v>
      </c>
      <c r="F95" s="24" t="s">
        <v>8</v>
      </c>
      <c r="G95" s="24" t="s">
        <v>9</v>
      </c>
      <c r="H95" s="24" t="s">
        <v>10</v>
      </c>
      <c r="I95" s="24" t="s">
        <v>11</v>
      </c>
      <c r="J95" s="24" t="s">
        <v>12</v>
      </c>
      <c r="K95" s="24" t="s">
        <v>13</v>
      </c>
      <c r="L95" s="25" t="s">
        <v>14</v>
      </c>
      <c r="M95" s="25" t="s">
        <v>3</v>
      </c>
      <c r="N95" s="80"/>
      <c r="O95" s="80"/>
      <c r="P95" s="80"/>
      <c r="Q95" s="80"/>
      <c r="R95" s="80"/>
      <c r="S95" s="80"/>
      <c r="T95" s="80"/>
      <c r="U95" s="80"/>
      <c r="V95" s="80"/>
      <c r="W95" s="79"/>
      <c r="X95" s="79"/>
      <c r="Y95" s="81"/>
    </row>
    <row r="96" spans="1:25" x14ac:dyDescent="0.25">
      <c r="C96" s="28"/>
      <c r="D96" s="29"/>
      <c r="E96" s="29"/>
      <c r="F96" s="30"/>
      <c r="G96" s="30"/>
      <c r="H96" s="29"/>
      <c r="I96" s="30"/>
      <c r="J96" s="29"/>
      <c r="K96" s="30"/>
      <c r="L96" s="31"/>
      <c r="M96" s="32"/>
      <c r="N96" s="80"/>
      <c r="O96" s="80"/>
      <c r="P96" s="80"/>
      <c r="Q96" s="80"/>
      <c r="R96" s="80"/>
      <c r="S96" s="80"/>
      <c r="T96" s="80"/>
      <c r="U96" s="80"/>
      <c r="V96" s="80"/>
      <c r="W96" s="79"/>
      <c r="X96" s="79"/>
      <c r="Y96" s="79"/>
    </row>
    <row r="97" spans="3:25" x14ac:dyDescent="0.25">
      <c r="C97" s="28" t="s">
        <v>210</v>
      </c>
      <c r="D97" s="29" t="s">
        <v>81</v>
      </c>
      <c r="E97" s="29" t="s">
        <v>211</v>
      </c>
      <c r="F97" s="30" t="s">
        <v>212</v>
      </c>
      <c r="G97" s="30" t="s">
        <v>213</v>
      </c>
      <c r="H97" s="29" t="s">
        <v>65</v>
      </c>
      <c r="I97" s="30" t="s">
        <v>66</v>
      </c>
      <c r="J97" s="29" t="s">
        <v>25</v>
      </c>
      <c r="K97" s="30" t="s">
        <v>26</v>
      </c>
      <c r="L97" s="31">
        <v>43738</v>
      </c>
      <c r="M97" s="32">
        <v>1922</v>
      </c>
      <c r="N97" s="80"/>
      <c r="O97" s="80"/>
      <c r="P97" s="80"/>
      <c r="Q97" s="80"/>
      <c r="R97" s="80"/>
      <c r="S97" s="80"/>
      <c r="T97" s="80"/>
      <c r="U97" s="80"/>
      <c r="V97" s="80"/>
      <c r="W97" s="79"/>
      <c r="X97" s="79"/>
      <c r="Y97" s="79"/>
    </row>
    <row r="98" spans="3:25" x14ac:dyDescent="0.25">
      <c r="C98" s="28" t="s">
        <v>214</v>
      </c>
      <c r="D98" s="29" t="s">
        <v>177</v>
      </c>
      <c r="E98" s="29" t="s">
        <v>215</v>
      </c>
      <c r="F98" s="30" t="s">
        <v>216</v>
      </c>
      <c r="G98" s="30" t="s">
        <v>213</v>
      </c>
      <c r="H98" s="29" t="s">
        <v>65</v>
      </c>
      <c r="I98" s="30" t="s">
        <v>66</v>
      </c>
      <c r="J98" s="29" t="s">
        <v>25</v>
      </c>
      <c r="K98" s="30" t="s">
        <v>26</v>
      </c>
      <c r="L98" s="31">
        <v>43738</v>
      </c>
      <c r="M98" s="32">
        <v>12086</v>
      </c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79"/>
      <c r="Y98" s="79"/>
    </row>
    <row r="99" spans="3:25" x14ac:dyDescent="0.25">
      <c r="C99" s="28" t="s">
        <v>217</v>
      </c>
      <c r="D99" s="29" t="s">
        <v>106</v>
      </c>
      <c r="E99" s="29" t="s">
        <v>218</v>
      </c>
      <c r="F99" s="30" t="s">
        <v>219</v>
      </c>
      <c r="G99" s="30" t="s">
        <v>213</v>
      </c>
      <c r="H99" s="29" t="s">
        <v>65</v>
      </c>
      <c r="I99" s="30" t="s">
        <v>66</v>
      </c>
      <c r="J99" s="29" t="s">
        <v>25</v>
      </c>
      <c r="K99" s="30" t="s">
        <v>26</v>
      </c>
      <c r="L99" s="31">
        <v>43738</v>
      </c>
      <c r="M99" s="32">
        <v>5858</v>
      </c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79"/>
      <c r="Y99" s="79"/>
    </row>
    <row r="100" spans="3:25" x14ac:dyDescent="0.25">
      <c r="C100" s="28" t="s">
        <v>220</v>
      </c>
      <c r="D100" s="29" t="s">
        <v>120</v>
      </c>
      <c r="E100" s="29" t="s">
        <v>221</v>
      </c>
      <c r="F100" s="30" t="s">
        <v>222</v>
      </c>
      <c r="G100" s="30" t="s">
        <v>213</v>
      </c>
      <c r="H100" s="29" t="s">
        <v>65</v>
      </c>
      <c r="I100" s="30" t="s">
        <v>66</v>
      </c>
      <c r="J100" s="29" t="s">
        <v>25</v>
      </c>
      <c r="K100" s="30" t="s">
        <v>26</v>
      </c>
      <c r="L100" s="31">
        <v>43738</v>
      </c>
      <c r="M100" s="32">
        <v>500</v>
      </c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79"/>
      <c r="Y100" s="79"/>
    </row>
    <row r="101" spans="3:25" x14ac:dyDescent="0.25">
      <c r="C101" s="28" t="s">
        <v>223</v>
      </c>
      <c r="D101" s="29" t="s">
        <v>115</v>
      </c>
      <c r="E101" s="29" t="s">
        <v>224</v>
      </c>
      <c r="F101" s="30" t="s">
        <v>225</v>
      </c>
      <c r="G101" s="30" t="s">
        <v>226</v>
      </c>
      <c r="H101" s="29" t="s">
        <v>65</v>
      </c>
      <c r="I101" s="30" t="s">
        <v>66</v>
      </c>
      <c r="J101" s="29" t="s">
        <v>25</v>
      </c>
      <c r="K101" s="30" t="s">
        <v>26</v>
      </c>
      <c r="L101" s="31">
        <v>43738</v>
      </c>
      <c r="M101" s="32">
        <v>223638</v>
      </c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79"/>
      <c r="Y101" s="79"/>
    </row>
    <row r="102" spans="3:25" ht="30" x14ac:dyDescent="0.25">
      <c r="C102" s="28" t="s">
        <v>227</v>
      </c>
      <c r="D102" s="29" t="s">
        <v>177</v>
      </c>
      <c r="E102" s="29" t="s">
        <v>228</v>
      </c>
      <c r="F102" s="30" t="s">
        <v>216</v>
      </c>
      <c r="G102" s="30" t="s">
        <v>213</v>
      </c>
      <c r="H102" s="29" t="s">
        <v>90</v>
      </c>
      <c r="I102" s="30" t="s">
        <v>66</v>
      </c>
      <c r="J102" s="29" t="s">
        <v>25</v>
      </c>
      <c r="K102" s="30" t="s">
        <v>36</v>
      </c>
      <c r="L102" s="31">
        <v>43781</v>
      </c>
      <c r="M102" s="32" t="s">
        <v>25</v>
      </c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79"/>
    </row>
    <row r="103" spans="3:25" x14ac:dyDescent="0.25">
      <c r="C103" s="28" t="s">
        <v>210</v>
      </c>
      <c r="D103" s="29" t="s">
        <v>81</v>
      </c>
      <c r="E103" s="29" t="s">
        <v>211</v>
      </c>
      <c r="F103" s="30" t="s">
        <v>212</v>
      </c>
      <c r="G103" s="30" t="s">
        <v>213</v>
      </c>
      <c r="H103" s="29" t="s">
        <v>94</v>
      </c>
      <c r="I103" s="30" t="s">
        <v>66</v>
      </c>
      <c r="J103" s="29" t="s">
        <v>25</v>
      </c>
      <c r="K103" s="30" t="s">
        <v>26</v>
      </c>
      <c r="L103" s="31">
        <v>43830</v>
      </c>
      <c r="M103" s="32">
        <v>3340</v>
      </c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79"/>
    </row>
    <row r="104" spans="3:25" x14ac:dyDescent="0.25">
      <c r="C104" s="28" t="s">
        <v>214</v>
      </c>
      <c r="D104" s="29" t="s">
        <v>177</v>
      </c>
      <c r="E104" s="29" t="s">
        <v>215</v>
      </c>
      <c r="F104" s="30" t="s">
        <v>216</v>
      </c>
      <c r="G104" s="30" t="s">
        <v>213</v>
      </c>
      <c r="H104" s="29" t="s">
        <v>94</v>
      </c>
      <c r="I104" s="30" t="s">
        <v>66</v>
      </c>
      <c r="J104" s="29" t="s">
        <v>25</v>
      </c>
      <c r="K104" s="30" t="s">
        <v>26</v>
      </c>
      <c r="L104" s="31">
        <v>43830</v>
      </c>
      <c r="M104" s="32">
        <v>20131</v>
      </c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79"/>
    </row>
    <row r="105" spans="3:25" x14ac:dyDescent="0.25">
      <c r="C105" s="28" t="s">
        <v>217</v>
      </c>
      <c r="D105" s="29" t="s">
        <v>106</v>
      </c>
      <c r="E105" s="29" t="s">
        <v>218</v>
      </c>
      <c r="F105" s="30" t="s">
        <v>219</v>
      </c>
      <c r="G105" s="30" t="s">
        <v>213</v>
      </c>
      <c r="H105" s="29" t="s">
        <v>94</v>
      </c>
      <c r="I105" s="30" t="s">
        <v>66</v>
      </c>
      <c r="J105" s="29" t="s">
        <v>25</v>
      </c>
      <c r="K105" s="30" t="s">
        <v>26</v>
      </c>
      <c r="L105" s="31">
        <v>43830</v>
      </c>
      <c r="M105" s="32">
        <v>3701</v>
      </c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79"/>
    </row>
    <row r="106" spans="3:25" x14ac:dyDescent="0.25">
      <c r="C106" s="28" t="s">
        <v>223</v>
      </c>
      <c r="D106" s="29" t="s">
        <v>115</v>
      </c>
      <c r="E106" s="29" t="s">
        <v>224</v>
      </c>
      <c r="F106" s="30" t="s">
        <v>225</v>
      </c>
      <c r="G106" s="30" t="s">
        <v>226</v>
      </c>
      <c r="H106" s="29" t="s">
        <v>94</v>
      </c>
      <c r="I106" s="30" t="s">
        <v>66</v>
      </c>
      <c r="J106" s="29" t="s">
        <v>25</v>
      </c>
      <c r="K106" s="30" t="s">
        <v>26</v>
      </c>
      <c r="L106" s="31">
        <v>43830</v>
      </c>
      <c r="M106" s="32">
        <v>185092.96</v>
      </c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79"/>
    </row>
    <row r="107" spans="3:25" x14ac:dyDescent="0.25">
      <c r="C107" s="28" t="s">
        <v>210</v>
      </c>
      <c r="D107" s="29" t="s">
        <v>81</v>
      </c>
      <c r="E107" s="29" t="s">
        <v>211</v>
      </c>
      <c r="F107" s="30" t="s">
        <v>212</v>
      </c>
      <c r="G107" s="30" t="s">
        <v>213</v>
      </c>
      <c r="H107" s="29" t="s">
        <v>112</v>
      </c>
      <c r="I107" s="30" t="s">
        <v>66</v>
      </c>
      <c r="J107" s="29" t="s">
        <v>25</v>
      </c>
      <c r="K107" s="30" t="s">
        <v>26</v>
      </c>
      <c r="L107" s="31">
        <v>43921</v>
      </c>
      <c r="M107" s="32">
        <v>9358</v>
      </c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79"/>
    </row>
    <row r="108" spans="3:25" x14ac:dyDescent="0.25">
      <c r="C108" s="28" t="s">
        <v>217</v>
      </c>
      <c r="D108" s="29" t="s">
        <v>106</v>
      </c>
      <c r="E108" s="29" t="s">
        <v>218</v>
      </c>
      <c r="F108" s="30" t="s">
        <v>219</v>
      </c>
      <c r="G108" s="30" t="s">
        <v>213</v>
      </c>
      <c r="H108" s="29" t="s">
        <v>112</v>
      </c>
      <c r="I108" s="30" t="s">
        <v>66</v>
      </c>
      <c r="J108" s="29" t="s">
        <v>25</v>
      </c>
      <c r="K108" s="30" t="s">
        <v>26</v>
      </c>
      <c r="L108" s="31">
        <v>43921</v>
      </c>
      <c r="M108" s="32">
        <v>5711</v>
      </c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</row>
    <row r="109" spans="3:25" x14ac:dyDescent="0.25">
      <c r="C109" s="28" t="s">
        <v>220</v>
      </c>
      <c r="D109" s="29" t="s">
        <v>120</v>
      </c>
      <c r="E109" s="29" t="s">
        <v>221</v>
      </c>
      <c r="F109" s="30" t="s">
        <v>222</v>
      </c>
      <c r="G109" s="30" t="s">
        <v>213</v>
      </c>
      <c r="H109" s="29" t="s">
        <v>112</v>
      </c>
      <c r="I109" s="30" t="s">
        <v>66</v>
      </c>
      <c r="J109" s="29" t="s">
        <v>25</v>
      </c>
      <c r="K109" s="30" t="s">
        <v>26</v>
      </c>
      <c r="L109" s="31">
        <v>43921</v>
      </c>
      <c r="M109" s="32">
        <v>1500</v>
      </c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</row>
    <row r="110" spans="3:25" x14ac:dyDescent="0.25">
      <c r="C110" s="28" t="s">
        <v>223</v>
      </c>
      <c r="D110" s="29" t="s">
        <v>115</v>
      </c>
      <c r="E110" s="29" t="s">
        <v>224</v>
      </c>
      <c r="F110" s="30" t="s">
        <v>225</v>
      </c>
      <c r="G110" s="30" t="s">
        <v>226</v>
      </c>
      <c r="H110" s="29" t="s">
        <v>112</v>
      </c>
      <c r="I110" s="30" t="s">
        <v>66</v>
      </c>
      <c r="J110" s="29" t="s">
        <v>25</v>
      </c>
      <c r="K110" s="30" t="s">
        <v>26</v>
      </c>
      <c r="L110" s="31">
        <v>43921</v>
      </c>
      <c r="M110" s="32">
        <v>247484.81000000003</v>
      </c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</row>
    <row r="111" spans="3:25" x14ac:dyDescent="0.25">
      <c r="C111" s="28" t="s">
        <v>217</v>
      </c>
      <c r="D111" s="29" t="s">
        <v>106</v>
      </c>
      <c r="E111" s="29" t="s">
        <v>218</v>
      </c>
      <c r="F111" s="30" t="s">
        <v>219</v>
      </c>
      <c r="G111" s="30" t="s">
        <v>213</v>
      </c>
      <c r="H111" s="29" t="s">
        <v>129</v>
      </c>
      <c r="I111" s="30" t="s">
        <v>66</v>
      </c>
      <c r="J111" s="29" t="s">
        <v>25</v>
      </c>
      <c r="K111" s="30" t="s">
        <v>26</v>
      </c>
      <c r="L111" s="31">
        <v>44012</v>
      </c>
      <c r="M111" s="32">
        <v>343</v>
      </c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</row>
    <row r="112" spans="3:25" x14ac:dyDescent="0.25">
      <c r="C112" s="28" t="s">
        <v>223</v>
      </c>
      <c r="D112" s="29" t="s">
        <v>115</v>
      </c>
      <c r="E112" s="29" t="s">
        <v>224</v>
      </c>
      <c r="F112" s="30" t="s">
        <v>225</v>
      </c>
      <c r="G112" s="30" t="s">
        <v>226</v>
      </c>
      <c r="H112" s="29" t="s">
        <v>129</v>
      </c>
      <c r="I112" s="30" t="s">
        <v>66</v>
      </c>
      <c r="J112" s="29" t="s">
        <v>25</v>
      </c>
      <c r="K112" s="30" t="s">
        <v>26</v>
      </c>
      <c r="L112" s="31">
        <v>44012</v>
      </c>
      <c r="M112" s="32">
        <v>55315.69</v>
      </c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</row>
    <row r="113" spans="1:25" x14ac:dyDescent="0.25">
      <c r="A113" s="26"/>
      <c r="B113" s="26"/>
      <c r="C113" s="34"/>
      <c r="D113" s="46"/>
      <c r="E113" s="35"/>
      <c r="F113" s="30"/>
      <c r="G113" s="30"/>
      <c r="H113" s="29"/>
      <c r="I113" s="30"/>
      <c r="J113" s="33"/>
      <c r="K113" s="30"/>
      <c r="L113" s="31"/>
      <c r="M113" s="47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</row>
    <row r="114" spans="1:25" ht="21" x14ac:dyDescent="0.25">
      <c r="A114" s="20"/>
      <c r="B114" s="37" t="s">
        <v>230</v>
      </c>
      <c r="C114" s="38"/>
      <c r="D114" s="39"/>
      <c r="E114" s="40"/>
      <c r="F114" s="41"/>
      <c r="G114" s="42"/>
      <c r="H114" s="42" t="s">
        <v>2</v>
      </c>
      <c r="I114" s="43">
        <f>COUNT(M116:M129)</f>
        <v>12</v>
      </c>
      <c r="J114" s="44"/>
      <c r="K114" s="44"/>
      <c r="L114" s="43" t="s">
        <v>3</v>
      </c>
      <c r="M114" s="49">
        <f>SUM(M116:M129)</f>
        <v>1883555</v>
      </c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spans="1:25" ht="37.5" x14ac:dyDescent="0.25">
      <c r="A115" s="21"/>
      <c r="B115" s="21"/>
      <c r="C115" s="22" t="s">
        <v>5</v>
      </c>
      <c r="D115" s="23" t="s">
        <v>6</v>
      </c>
      <c r="E115" s="24" t="s">
        <v>7</v>
      </c>
      <c r="F115" s="24" t="s">
        <v>8</v>
      </c>
      <c r="G115" s="24" t="s">
        <v>9</v>
      </c>
      <c r="H115" s="24" t="s">
        <v>10</v>
      </c>
      <c r="I115" s="24" t="s">
        <v>11</v>
      </c>
      <c r="J115" s="24" t="s">
        <v>12</v>
      </c>
      <c r="K115" s="24" t="s">
        <v>13</v>
      </c>
      <c r="L115" s="25" t="s">
        <v>14</v>
      </c>
      <c r="M115" s="25" t="s">
        <v>3</v>
      </c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</row>
    <row r="116" spans="1:25" x14ac:dyDescent="0.25">
      <c r="C116" s="28"/>
      <c r="D116" s="29"/>
      <c r="E116" s="29"/>
      <c r="F116" s="30"/>
      <c r="G116" s="30"/>
      <c r="H116" s="29"/>
      <c r="I116" s="30"/>
      <c r="J116" s="29"/>
      <c r="K116" s="30"/>
      <c r="L116" s="31"/>
      <c r="M116" s="32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spans="1:25" ht="45" x14ac:dyDescent="0.25">
      <c r="C117" s="28">
        <v>19208</v>
      </c>
      <c r="D117" s="29" t="s">
        <v>15</v>
      </c>
      <c r="E117" s="29" t="s">
        <v>231</v>
      </c>
      <c r="F117" s="30" t="s">
        <v>232</v>
      </c>
      <c r="G117" s="30" t="s">
        <v>213</v>
      </c>
      <c r="H117" s="29" t="s">
        <v>159</v>
      </c>
      <c r="I117" s="30" t="s">
        <v>34</v>
      </c>
      <c r="J117" s="29" t="s">
        <v>174</v>
      </c>
      <c r="K117" s="30" t="s">
        <v>36</v>
      </c>
      <c r="L117" s="31">
        <v>43668</v>
      </c>
      <c r="M117" s="32">
        <v>1520000</v>
      </c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</row>
    <row r="118" spans="1:25" ht="45" x14ac:dyDescent="0.25">
      <c r="C118" s="28">
        <v>19208</v>
      </c>
      <c r="D118" s="29" t="s">
        <v>15</v>
      </c>
      <c r="E118" s="29" t="s">
        <v>231</v>
      </c>
      <c r="F118" s="30" t="s">
        <v>232</v>
      </c>
      <c r="G118" s="30" t="s">
        <v>213</v>
      </c>
      <c r="H118" s="29" t="s">
        <v>159</v>
      </c>
      <c r="I118" s="30" t="s">
        <v>34</v>
      </c>
      <c r="J118" s="29" t="s">
        <v>174</v>
      </c>
      <c r="K118" s="30" t="s">
        <v>36</v>
      </c>
      <c r="L118" s="31">
        <v>43675</v>
      </c>
      <c r="M118" s="32">
        <v>100000</v>
      </c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</row>
    <row r="119" spans="1:25" ht="45" x14ac:dyDescent="0.25">
      <c r="C119" s="28">
        <v>19189</v>
      </c>
      <c r="D119" s="29" t="s">
        <v>15</v>
      </c>
      <c r="E119" s="29" t="s">
        <v>233</v>
      </c>
      <c r="F119" s="30" t="s">
        <v>232</v>
      </c>
      <c r="G119" s="30" t="s">
        <v>213</v>
      </c>
      <c r="H119" s="29" t="s">
        <v>174</v>
      </c>
      <c r="I119" s="30" t="s">
        <v>24</v>
      </c>
      <c r="J119" s="29" t="s">
        <v>25</v>
      </c>
      <c r="K119" s="30" t="s">
        <v>36</v>
      </c>
      <c r="L119" s="31">
        <v>43709</v>
      </c>
      <c r="M119" s="32">
        <v>6000</v>
      </c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</row>
    <row r="120" spans="1:25" ht="45" x14ac:dyDescent="0.25">
      <c r="C120" s="28">
        <v>19189</v>
      </c>
      <c r="D120" s="29" t="s">
        <v>70</v>
      </c>
      <c r="E120" s="29" t="s">
        <v>233</v>
      </c>
      <c r="F120" s="30" t="s">
        <v>232</v>
      </c>
      <c r="G120" s="30" t="s">
        <v>213</v>
      </c>
      <c r="H120" s="29" t="s">
        <v>174</v>
      </c>
      <c r="I120" s="30" t="s">
        <v>24</v>
      </c>
      <c r="J120" s="29" t="s">
        <v>25</v>
      </c>
      <c r="K120" s="30" t="s">
        <v>36</v>
      </c>
      <c r="L120" s="31">
        <v>43709</v>
      </c>
      <c r="M120" s="32">
        <v>6000</v>
      </c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</row>
    <row r="121" spans="1:25" ht="45" x14ac:dyDescent="0.25">
      <c r="C121" s="28">
        <v>19189</v>
      </c>
      <c r="D121" s="29" t="s">
        <v>96</v>
      </c>
      <c r="E121" s="29" t="s">
        <v>233</v>
      </c>
      <c r="F121" s="30" t="s">
        <v>232</v>
      </c>
      <c r="G121" s="30" t="s">
        <v>213</v>
      </c>
      <c r="H121" s="29" t="s">
        <v>174</v>
      </c>
      <c r="I121" s="30" t="s">
        <v>24</v>
      </c>
      <c r="J121" s="29" t="s">
        <v>25</v>
      </c>
      <c r="K121" s="30" t="s">
        <v>36</v>
      </c>
      <c r="L121" s="31">
        <v>43709</v>
      </c>
      <c r="M121" s="32">
        <v>6000</v>
      </c>
    </row>
    <row r="122" spans="1:25" ht="45" x14ac:dyDescent="0.25">
      <c r="C122" s="28">
        <v>19189</v>
      </c>
      <c r="D122" s="29" t="s">
        <v>138</v>
      </c>
      <c r="E122" s="29" t="s">
        <v>233</v>
      </c>
      <c r="F122" s="30" t="s">
        <v>232</v>
      </c>
      <c r="G122" s="30" t="s">
        <v>213</v>
      </c>
      <c r="H122" s="29" t="s">
        <v>174</v>
      </c>
      <c r="I122" s="30" t="s">
        <v>24</v>
      </c>
      <c r="J122" s="29" t="s">
        <v>25</v>
      </c>
      <c r="K122" s="30" t="s">
        <v>36</v>
      </c>
      <c r="L122" s="31">
        <v>43709</v>
      </c>
      <c r="M122" s="32">
        <v>6000</v>
      </c>
    </row>
    <row r="123" spans="1:25" ht="30" x14ac:dyDescent="0.25">
      <c r="C123" s="28" t="s">
        <v>234</v>
      </c>
      <c r="D123" s="29" t="s">
        <v>15</v>
      </c>
      <c r="E123" s="29" t="s">
        <v>235</v>
      </c>
      <c r="F123" s="30" t="s">
        <v>232</v>
      </c>
      <c r="G123" s="30" t="s">
        <v>213</v>
      </c>
      <c r="H123" s="29" t="s">
        <v>65</v>
      </c>
      <c r="I123" s="30" t="s">
        <v>66</v>
      </c>
      <c r="J123" s="29" t="s">
        <v>25</v>
      </c>
      <c r="K123" s="30" t="s">
        <v>26</v>
      </c>
      <c r="L123" s="31">
        <v>43738</v>
      </c>
      <c r="M123" s="32">
        <v>16868</v>
      </c>
    </row>
    <row r="124" spans="1:25" ht="30" x14ac:dyDescent="0.25">
      <c r="C124" s="28" t="s">
        <v>234</v>
      </c>
      <c r="D124" s="29" t="s">
        <v>15</v>
      </c>
      <c r="E124" s="29" t="s">
        <v>235</v>
      </c>
      <c r="F124" s="30" t="s">
        <v>232</v>
      </c>
      <c r="G124" s="30" t="s">
        <v>213</v>
      </c>
      <c r="H124" s="29" t="s">
        <v>94</v>
      </c>
      <c r="I124" s="30" t="s">
        <v>66</v>
      </c>
      <c r="J124" s="29" t="s">
        <v>25</v>
      </c>
      <c r="K124" s="30" t="s">
        <v>26</v>
      </c>
      <c r="L124" s="31">
        <v>43830</v>
      </c>
      <c r="M124" s="32">
        <v>45421.77</v>
      </c>
    </row>
    <row r="125" spans="1:25" ht="30" x14ac:dyDescent="0.25">
      <c r="C125" s="28" t="s">
        <v>234</v>
      </c>
      <c r="D125" s="29" t="s">
        <v>15</v>
      </c>
      <c r="E125" s="29" t="s">
        <v>235</v>
      </c>
      <c r="F125" s="30" t="s">
        <v>232</v>
      </c>
      <c r="G125" s="30" t="s">
        <v>213</v>
      </c>
      <c r="H125" s="29" t="s">
        <v>112</v>
      </c>
      <c r="I125" s="30" t="s">
        <v>66</v>
      </c>
      <c r="J125" s="29" t="s">
        <v>25</v>
      </c>
      <c r="K125" s="30" t="s">
        <v>26</v>
      </c>
      <c r="L125" s="31">
        <v>43921</v>
      </c>
      <c r="M125" s="32">
        <v>49345.14</v>
      </c>
    </row>
    <row r="126" spans="1:25" ht="45" x14ac:dyDescent="0.25">
      <c r="C126" s="28">
        <v>19208</v>
      </c>
      <c r="D126" s="29" t="s">
        <v>15</v>
      </c>
      <c r="E126" s="29" t="s">
        <v>236</v>
      </c>
      <c r="F126" s="30" t="s">
        <v>232</v>
      </c>
      <c r="G126" s="30" t="s">
        <v>213</v>
      </c>
      <c r="H126" s="29" t="s">
        <v>159</v>
      </c>
      <c r="I126" s="30" t="s">
        <v>34</v>
      </c>
      <c r="J126" s="29" t="s">
        <v>174</v>
      </c>
      <c r="K126" s="30" t="s">
        <v>36</v>
      </c>
      <c r="L126" s="31">
        <v>43950</v>
      </c>
      <c r="M126" s="32">
        <v>17002</v>
      </c>
    </row>
    <row r="127" spans="1:25" ht="45" x14ac:dyDescent="0.25">
      <c r="C127" s="28">
        <v>19208</v>
      </c>
      <c r="D127" s="29" t="s">
        <v>15</v>
      </c>
      <c r="E127" s="29" t="s">
        <v>237</v>
      </c>
      <c r="F127" s="30" t="s">
        <v>232</v>
      </c>
      <c r="G127" s="30" t="s">
        <v>213</v>
      </c>
      <c r="H127" s="29" t="s">
        <v>159</v>
      </c>
      <c r="I127" s="30" t="s">
        <v>34</v>
      </c>
      <c r="J127" s="29" t="s">
        <v>174</v>
      </c>
      <c r="K127" s="30" t="s">
        <v>36</v>
      </c>
      <c r="L127" s="31">
        <v>43983</v>
      </c>
      <c r="M127" s="32">
        <v>17204</v>
      </c>
    </row>
    <row r="128" spans="1:25" ht="30" x14ac:dyDescent="0.25">
      <c r="C128" s="28" t="s">
        <v>234</v>
      </c>
      <c r="D128" s="29" t="s">
        <v>15</v>
      </c>
      <c r="E128" s="29" t="s">
        <v>235</v>
      </c>
      <c r="F128" s="30" t="s">
        <v>232</v>
      </c>
      <c r="G128" s="30" t="s">
        <v>213</v>
      </c>
      <c r="H128" s="29" t="s">
        <v>129</v>
      </c>
      <c r="I128" s="30" t="s">
        <v>66</v>
      </c>
      <c r="J128" s="29" t="s">
        <v>25</v>
      </c>
      <c r="K128" s="30" t="s">
        <v>26</v>
      </c>
      <c r="L128" s="31">
        <v>44012</v>
      </c>
      <c r="M128" s="32">
        <v>93714.09</v>
      </c>
    </row>
    <row r="129" spans="1:13" x14ac:dyDescent="0.25">
      <c r="A129" s="26"/>
      <c r="B129" s="26"/>
      <c r="C129" s="31"/>
      <c r="D129" s="34"/>
      <c r="E129" s="35"/>
      <c r="F129" s="29"/>
      <c r="G129" s="30"/>
      <c r="H129" s="30"/>
      <c r="I129" s="29"/>
      <c r="J129" s="33"/>
      <c r="K129" s="33"/>
      <c r="L129" s="33"/>
      <c r="M129" s="36"/>
    </row>
    <row r="130" spans="1:13" ht="21" x14ac:dyDescent="0.25">
      <c r="A130" s="20"/>
      <c r="B130" s="37" t="s">
        <v>238</v>
      </c>
      <c r="C130" s="38"/>
      <c r="D130" s="39"/>
      <c r="E130" s="40"/>
      <c r="F130" s="41"/>
      <c r="G130" s="42"/>
      <c r="H130" s="42" t="s">
        <v>2</v>
      </c>
      <c r="I130" s="43">
        <f>COUNT(M132:M133)</f>
        <v>0</v>
      </c>
      <c r="J130" s="44"/>
      <c r="K130" s="44"/>
      <c r="L130" s="43" t="s">
        <v>3</v>
      </c>
      <c r="M130" s="49">
        <f>SUM(M132:M133)</f>
        <v>0</v>
      </c>
    </row>
    <row r="131" spans="1:13" ht="37.5" x14ac:dyDescent="0.25">
      <c r="A131" s="21"/>
      <c r="B131" s="21"/>
      <c r="C131" s="22" t="s">
        <v>5</v>
      </c>
      <c r="D131" s="23" t="s">
        <v>6</v>
      </c>
      <c r="E131" s="24" t="s">
        <v>7</v>
      </c>
      <c r="F131" s="24" t="s">
        <v>8</v>
      </c>
      <c r="G131" s="24" t="s">
        <v>9</v>
      </c>
      <c r="H131" s="24" t="s">
        <v>10</v>
      </c>
      <c r="I131" s="24" t="s">
        <v>11</v>
      </c>
      <c r="J131" s="24" t="s">
        <v>12</v>
      </c>
      <c r="K131" s="24" t="s">
        <v>13</v>
      </c>
      <c r="L131" s="25" t="s">
        <v>14</v>
      </c>
      <c r="M131" s="25" t="s">
        <v>3</v>
      </c>
    </row>
    <row r="132" spans="1:13" x14ac:dyDescent="0.25">
      <c r="C132" s="28"/>
      <c r="D132" s="29"/>
      <c r="E132" s="29"/>
      <c r="F132" s="30"/>
      <c r="G132" s="30"/>
      <c r="H132" s="29"/>
      <c r="I132" s="30"/>
      <c r="J132" s="29"/>
      <c r="K132" s="30"/>
      <c r="L132" s="31"/>
      <c r="M132" s="32"/>
    </row>
    <row r="133" spans="1:13" x14ac:dyDescent="0.25">
      <c r="A133" s="26"/>
      <c r="B133" s="26"/>
      <c r="C133" s="31"/>
      <c r="D133" s="34"/>
      <c r="E133" s="35"/>
      <c r="F133" s="29"/>
      <c r="G133" s="30"/>
      <c r="H133" s="30"/>
      <c r="I133" s="29"/>
      <c r="J133" s="33"/>
      <c r="K133" s="33"/>
      <c r="L133" s="33"/>
      <c r="M133" s="36"/>
    </row>
    <row r="134" spans="1:13" ht="21" x14ac:dyDescent="0.25">
      <c r="A134" s="20"/>
      <c r="B134" s="37" t="s">
        <v>239</v>
      </c>
      <c r="C134" s="38"/>
      <c r="D134" s="39"/>
      <c r="E134" s="40"/>
      <c r="F134" s="41"/>
      <c r="G134" s="42"/>
      <c r="H134" s="42" t="s">
        <v>2</v>
      </c>
      <c r="I134" s="43">
        <f>COUNT(M136:M137)</f>
        <v>0</v>
      </c>
      <c r="J134" s="44"/>
      <c r="K134" s="44"/>
      <c r="L134" s="43" t="s">
        <v>3</v>
      </c>
      <c r="M134" s="49">
        <f>SUM(M136:M137)</f>
        <v>0</v>
      </c>
    </row>
    <row r="135" spans="1:13" ht="37.5" x14ac:dyDescent="0.25">
      <c r="A135" s="21"/>
      <c r="B135" s="21"/>
      <c r="C135" s="22" t="s">
        <v>5</v>
      </c>
      <c r="D135" s="23" t="s">
        <v>6</v>
      </c>
      <c r="E135" s="24" t="s">
        <v>7</v>
      </c>
      <c r="F135" s="24" t="s">
        <v>8</v>
      </c>
      <c r="G135" s="24" t="s">
        <v>9</v>
      </c>
      <c r="H135" s="24" t="s">
        <v>10</v>
      </c>
      <c r="I135" s="24" t="s">
        <v>11</v>
      </c>
      <c r="J135" s="24" t="s">
        <v>12</v>
      </c>
      <c r="K135" s="24" t="s">
        <v>13</v>
      </c>
      <c r="L135" s="25" t="s">
        <v>14</v>
      </c>
      <c r="M135" s="25" t="s">
        <v>3</v>
      </c>
    </row>
    <row r="136" spans="1:13" x14ac:dyDescent="0.25">
      <c r="A136" s="26"/>
      <c r="B136" s="26"/>
      <c r="C136" s="31"/>
      <c r="D136" s="34"/>
      <c r="E136" s="35"/>
      <c r="F136" s="29"/>
      <c r="G136" s="30"/>
      <c r="H136" s="30"/>
      <c r="I136" s="29"/>
      <c r="J136" s="33"/>
      <c r="K136" s="33"/>
      <c r="L136" s="33"/>
      <c r="M136" s="36"/>
    </row>
    <row r="137" spans="1:13" x14ac:dyDescent="0.25">
      <c r="A137" s="26"/>
      <c r="B137" s="26"/>
      <c r="C137" s="31"/>
      <c r="D137" s="34"/>
      <c r="E137" s="35"/>
      <c r="F137" s="29"/>
      <c r="G137" s="30"/>
      <c r="H137" s="30"/>
      <c r="I137" s="29"/>
      <c r="J137" s="33"/>
      <c r="K137" s="33"/>
      <c r="L137" s="33"/>
      <c r="M137" s="36"/>
    </row>
    <row r="138" spans="1:13" ht="21" x14ac:dyDescent="0.25">
      <c r="A138" s="11" t="s">
        <v>240</v>
      </c>
      <c r="B138" s="11"/>
      <c r="C138" s="12"/>
      <c r="D138" s="13"/>
      <c r="E138" s="14"/>
      <c r="F138" s="15"/>
      <c r="G138" s="16"/>
      <c r="H138" s="17" t="s">
        <v>2</v>
      </c>
      <c r="I138" s="18">
        <f>I139+I173</f>
        <v>30</v>
      </c>
      <c r="J138" s="18"/>
      <c r="K138" s="18"/>
      <c r="L138" s="17" t="s">
        <v>3</v>
      </c>
      <c r="M138" s="48">
        <f>M139+M173</f>
        <v>1191083.6800000002</v>
      </c>
    </row>
    <row r="139" spans="1:13" ht="21" x14ac:dyDescent="0.25">
      <c r="A139" s="20"/>
      <c r="B139" s="37" t="s">
        <v>240</v>
      </c>
      <c r="C139" s="38"/>
      <c r="D139" s="39"/>
      <c r="E139" s="40"/>
      <c r="F139" s="41"/>
      <c r="G139" s="42"/>
      <c r="H139" s="42" t="s">
        <v>2</v>
      </c>
      <c r="I139" s="43">
        <f>COUNT(M141:M172)</f>
        <v>30</v>
      </c>
      <c r="J139" s="44"/>
      <c r="K139" s="44"/>
      <c r="L139" s="43" t="s">
        <v>3</v>
      </c>
      <c r="M139" s="49">
        <f>SUM(M141:M172)</f>
        <v>1191083.6800000002</v>
      </c>
    </row>
    <row r="140" spans="1:13" ht="37.5" x14ac:dyDescent="0.25">
      <c r="A140" s="21"/>
      <c r="B140" s="21"/>
      <c r="C140" s="22" t="s">
        <v>5</v>
      </c>
      <c r="D140" s="23" t="s">
        <v>6</v>
      </c>
      <c r="E140" s="24" t="s">
        <v>7</v>
      </c>
      <c r="F140" s="24" t="s">
        <v>8</v>
      </c>
      <c r="G140" s="24" t="s">
        <v>9</v>
      </c>
      <c r="H140" s="24" t="s">
        <v>10</v>
      </c>
      <c r="I140" s="24" t="s">
        <v>11</v>
      </c>
      <c r="J140" s="24" t="s">
        <v>12</v>
      </c>
      <c r="K140" s="24" t="s">
        <v>13</v>
      </c>
      <c r="L140" s="25" t="s">
        <v>14</v>
      </c>
      <c r="M140" s="25" t="s">
        <v>3</v>
      </c>
    </row>
    <row r="141" spans="1:13" x14ac:dyDescent="0.25">
      <c r="C141" s="28"/>
      <c r="D141" s="29"/>
      <c r="E141" s="29"/>
      <c r="F141" s="30"/>
      <c r="G141" s="30"/>
      <c r="H141" s="29"/>
      <c r="I141" s="30"/>
      <c r="J141" s="29"/>
      <c r="K141" s="30"/>
      <c r="L141" s="31"/>
      <c r="M141" s="32"/>
    </row>
    <row r="142" spans="1:13" ht="30" x14ac:dyDescent="0.25">
      <c r="C142" s="28">
        <v>19098</v>
      </c>
      <c r="D142" s="29" t="s">
        <v>27</v>
      </c>
      <c r="E142" s="29" t="s">
        <v>241</v>
      </c>
      <c r="F142" s="30" t="s">
        <v>242</v>
      </c>
      <c r="G142" s="30" t="s">
        <v>243</v>
      </c>
      <c r="H142" s="29" t="s">
        <v>244</v>
      </c>
      <c r="I142" s="30" t="s">
        <v>204</v>
      </c>
      <c r="J142" s="29" t="s">
        <v>25</v>
      </c>
      <c r="K142" s="30" t="s">
        <v>91</v>
      </c>
      <c r="L142" s="31">
        <v>43662</v>
      </c>
      <c r="M142" s="32">
        <v>93338</v>
      </c>
    </row>
    <row r="143" spans="1:13" x14ac:dyDescent="0.25">
      <c r="C143" s="28">
        <v>14156</v>
      </c>
      <c r="D143" s="29" t="s">
        <v>48</v>
      </c>
      <c r="E143" s="29" t="s">
        <v>245</v>
      </c>
      <c r="F143" s="30" t="s">
        <v>242</v>
      </c>
      <c r="G143" s="30" t="s">
        <v>243</v>
      </c>
      <c r="H143" s="29" t="s">
        <v>246</v>
      </c>
      <c r="I143" s="30" t="s">
        <v>66</v>
      </c>
      <c r="J143" s="29" t="s">
        <v>25</v>
      </c>
      <c r="K143" s="30" t="s">
        <v>36</v>
      </c>
      <c r="L143" s="31">
        <v>43661</v>
      </c>
      <c r="M143" s="32">
        <v>35790</v>
      </c>
    </row>
    <row r="144" spans="1:13" ht="30" x14ac:dyDescent="0.25">
      <c r="C144" s="28">
        <v>19098</v>
      </c>
      <c r="D144" s="29" t="s">
        <v>48</v>
      </c>
      <c r="E144" s="29" t="s">
        <v>241</v>
      </c>
      <c r="F144" s="30" t="s">
        <v>242</v>
      </c>
      <c r="G144" s="30" t="s">
        <v>243</v>
      </c>
      <c r="H144" s="29" t="s">
        <v>244</v>
      </c>
      <c r="I144" s="30" t="s">
        <v>204</v>
      </c>
      <c r="J144" s="29" t="s">
        <v>25</v>
      </c>
      <c r="K144" s="30" t="s">
        <v>91</v>
      </c>
      <c r="L144" s="31">
        <v>43662</v>
      </c>
      <c r="M144" s="32">
        <v>93337</v>
      </c>
    </row>
    <row r="145" spans="3:13" ht="30" x14ac:dyDescent="0.25">
      <c r="C145" s="28">
        <v>20001</v>
      </c>
      <c r="D145" s="29" t="s">
        <v>48</v>
      </c>
      <c r="E145" s="29" t="s">
        <v>247</v>
      </c>
      <c r="F145" s="30" t="s">
        <v>242</v>
      </c>
      <c r="G145" s="30" t="s">
        <v>243</v>
      </c>
      <c r="H145" s="29" t="s">
        <v>248</v>
      </c>
      <c r="I145" s="30" t="s">
        <v>66</v>
      </c>
      <c r="J145" s="29" t="s">
        <v>25</v>
      </c>
      <c r="K145" s="30" t="s">
        <v>36</v>
      </c>
      <c r="L145" s="31">
        <v>43675</v>
      </c>
      <c r="M145" s="32">
        <v>35800</v>
      </c>
    </row>
    <row r="146" spans="3:13" ht="30" x14ac:dyDescent="0.25">
      <c r="C146" s="28">
        <v>16031</v>
      </c>
      <c r="D146" s="29" t="s">
        <v>46</v>
      </c>
      <c r="E146" s="29" t="s">
        <v>249</v>
      </c>
      <c r="F146" s="30" t="s">
        <v>250</v>
      </c>
      <c r="G146" s="30" t="s">
        <v>243</v>
      </c>
      <c r="H146" s="29" t="s">
        <v>251</v>
      </c>
      <c r="I146" s="30" t="s">
        <v>24</v>
      </c>
      <c r="J146" s="29" t="s">
        <v>25</v>
      </c>
      <c r="K146" s="30" t="s">
        <v>26</v>
      </c>
      <c r="L146" s="31">
        <v>43697</v>
      </c>
      <c r="M146" s="32">
        <v>164975</v>
      </c>
    </row>
    <row r="147" spans="3:13" x14ac:dyDescent="0.25">
      <c r="C147" s="28" t="s">
        <v>252</v>
      </c>
      <c r="D147" s="29" t="s">
        <v>181</v>
      </c>
      <c r="E147" s="29" t="s">
        <v>253</v>
      </c>
      <c r="F147" s="30" t="s">
        <v>254</v>
      </c>
      <c r="G147" s="30" t="s">
        <v>243</v>
      </c>
      <c r="H147" s="29" t="s">
        <v>65</v>
      </c>
      <c r="I147" s="30" t="s">
        <v>66</v>
      </c>
      <c r="J147" s="29" t="s">
        <v>25</v>
      </c>
      <c r="K147" s="30" t="s">
        <v>26</v>
      </c>
      <c r="L147" s="31">
        <v>43738</v>
      </c>
      <c r="M147" s="32">
        <v>1110</v>
      </c>
    </row>
    <row r="148" spans="3:13" ht="30" x14ac:dyDescent="0.25">
      <c r="C148" s="28">
        <v>20046</v>
      </c>
      <c r="D148" s="29" t="s">
        <v>38</v>
      </c>
      <c r="E148" s="29" t="s">
        <v>255</v>
      </c>
      <c r="F148" s="30" t="s">
        <v>256</v>
      </c>
      <c r="G148" s="30" t="s">
        <v>243</v>
      </c>
      <c r="H148" s="29" t="s">
        <v>257</v>
      </c>
      <c r="I148" s="30" t="s">
        <v>258</v>
      </c>
      <c r="J148" s="29" t="s">
        <v>25</v>
      </c>
      <c r="K148" s="30" t="s">
        <v>36</v>
      </c>
      <c r="L148" s="31">
        <v>43719</v>
      </c>
      <c r="M148" s="32">
        <v>1000</v>
      </c>
    </row>
    <row r="149" spans="3:13" x14ac:dyDescent="0.25">
      <c r="C149" s="28" t="s">
        <v>259</v>
      </c>
      <c r="D149" s="29" t="s">
        <v>51</v>
      </c>
      <c r="E149" s="29" t="s">
        <v>260</v>
      </c>
      <c r="F149" s="30" t="s">
        <v>261</v>
      </c>
      <c r="G149" s="30" t="s">
        <v>243</v>
      </c>
      <c r="H149" s="29" t="s">
        <v>65</v>
      </c>
      <c r="I149" s="30" t="s">
        <v>66</v>
      </c>
      <c r="J149" s="29" t="s">
        <v>25</v>
      </c>
      <c r="K149" s="30" t="s">
        <v>26</v>
      </c>
      <c r="L149" s="31">
        <v>43738</v>
      </c>
      <c r="M149" s="32">
        <v>52476</v>
      </c>
    </row>
    <row r="150" spans="3:13" x14ac:dyDescent="0.25">
      <c r="C150" s="28" t="s">
        <v>262</v>
      </c>
      <c r="D150" s="29" t="s">
        <v>179</v>
      </c>
      <c r="E150" s="29" t="s">
        <v>263</v>
      </c>
      <c r="F150" s="30" t="s">
        <v>264</v>
      </c>
      <c r="G150" s="30" t="s">
        <v>243</v>
      </c>
      <c r="H150" s="29" t="s">
        <v>65</v>
      </c>
      <c r="I150" s="30" t="s">
        <v>66</v>
      </c>
      <c r="J150" s="29" t="s">
        <v>25</v>
      </c>
      <c r="K150" s="30" t="s">
        <v>26</v>
      </c>
      <c r="L150" s="31">
        <v>43738</v>
      </c>
      <c r="M150" s="32">
        <v>14110</v>
      </c>
    </row>
    <row r="151" spans="3:13" x14ac:dyDescent="0.25">
      <c r="C151" s="28" t="s">
        <v>265</v>
      </c>
      <c r="D151" s="29" t="s">
        <v>148</v>
      </c>
      <c r="E151" s="29" t="s">
        <v>266</v>
      </c>
      <c r="F151" s="30" t="s">
        <v>267</v>
      </c>
      <c r="G151" s="30" t="s">
        <v>243</v>
      </c>
      <c r="H151" s="29" t="s">
        <v>65</v>
      </c>
      <c r="I151" s="30" t="s">
        <v>66</v>
      </c>
      <c r="J151" s="29" t="s">
        <v>25</v>
      </c>
      <c r="K151" s="30" t="s">
        <v>26</v>
      </c>
      <c r="L151" s="31">
        <v>43738</v>
      </c>
      <c r="M151" s="32">
        <v>107032</v>
      </c>
    </row>
    <row r="152" spans="3:13" x14ac:dyDescent="0.25">
      <c r="C152" s="28" t="s">
        <v>268</v>
      </c>
      <c r="D152" s="29" t="s">
        <v>29</v>
      </c>
      <c r="E152" s="29" t="s">
        <v>269</v>
      </c>
      <c r="F152" s="30" t="s">
        <v>270</v>
      </c>
      <c r="G152" s="30" t="s">
        <v>243</v>
      </c>
      <c r="H152" s="29" t="s">
        <v>271</v>
      </c>
      <c r="I152" s="30" t="s">
        <v>66</v>
      </c>
      <c r="J152" s="29" t="s">
        <v>25</v>
      </c>
      <c r="K152" s="30" t="s">
        <v>26</v>
      </c>
      <c r="L152" s="31">
        <v>43767</v>
      </c>
      <c r="M152" s="32">
        <v>6207</v>
      </c>
    </row>
    <row r="153" spans="3:13" x14ac:dyDescent="0.25">
      <c r="C153" s="28" t="s">
        <v>252</v>
      </c>
      <c r="D153" s="29" t="s">
        <v>181</v>
      </c>
      <c r="E153" s="29" t="s">
        <v>253</v>
      </c>
      <c r="F153" s="30" t="s">
        <v>254</v>
      </c>
      <c r="G153" s="30" t="s">
        <v>243</v>
      </c>
      <c r="H153" s="29" t="s">
        <v>94</v>
      </c>
      <c r="I153" s="30" t="s">
        <v>66</v>
      </c>
      <c r="J153" s="29" t="s">
        <v>25</v>
      </c>
      <c r="K153" s="30" t="s">
        <v>26</v>
      </c>
      <c r="L153" s="31">
        <v>43830</v>
      </c>
      <c r="M153" s="32">
        <v>3030</v>
      </c>
    </row>
    <row r="154" spans="3:13" x14ac:dyDescent="0.25">
      <c r="C154" s="28" t="s">
        <v>259</v>
      </c>
      <c r="D154" s="29" t="s">
        <v>51</v>
      </c>
      <c r="E154" s="29" t="s">
        <v>260</v>
      </c>
      <c r="F154" s="30" t="s">
        <v>261</v>
      </c>
      <c r="G154" s="30" t="s">
        <v>243</v>
      </c>
      <c r="H154" s="29" t="s">
        <v>94</v>
      </c>
      <c r="I154" s="30" t="s">
        <v>66</v>
      </c>
      <c r="J154" s="29" t="s">
        <v>25</v>
      </c>
      <c r="K154" s="30" t="s">
        <v>26</v>
      </c>
      <c r="L154" s="31">
        <v>43830</v>
      </c>
      <c r="M154" s="32">
        <v>8375</v>
      </c>
    </row>
    <row r="155" spans="3:13" x14ac:dyDescent="0.25">
      <c r="C155" s="28" t="s">
        <v>272</v>
      </c>
      <c r="D155" s="29" t="s">
        <v>97</v>
      </c>
      <c r="E155" s="29" t="s">
        <v>273</v>
      </c>
      <c r="F155" s="30" t="s">
        <v>270</v>
      </c>
      <c r="G155" s="30" t="s">
        <v>243</v>
      </c>
      <c r="H155" s="29" t="s">
        <v>94</v>
      </c>
      <c r="I155" s="30" t="s">
        <v>66</v>
      </c>
      <c r="J155" s="29" t="s">
        <v>25</v>
      </c>
      <c r="K155" s="30" t="s">
        <v>26</v>
      </c>
      <c r="L155" s="31">
        <v>43830</v>
      </c>
      <c r="M155" s="32">
        <v>8940</v>
      </c>
    </row>
    <row r="156" spans="3:13" x14ac:dyDescent="0.25">
      <c r="C156" s="28" t="s">
        <v>274</v>
      </c>
      <c r="D156" s="29" t="s">
        <v>97</v>
      </c>
      <c r="E156" s="29" t="s">
        <v>275</v>
      </c>
      <c r="F156" s="30" t="s">
        <v>270</v>
      </c>
      <c r="G156" s="30" t="s">
        <v>243</v>
      </c>
      <c r="H156" s="29" t="s">
        <v>94</v>
      </c>
      <c r="I156" s="30" t="s">
        <v>66</v>
      </c>
      <c r="J156" s="29" t="s">
        <v>25</v>
      </c>
      <c r="K156" s="30" t="s">
        <v>26</v>
      </c>
      <c r="L156" s="31">
        <v>43830</v>
      </c>
      <c r="M156" s="32">
        <v>18207</v>
      </c>
    </row>
    <row r="157" spans="3:13" x14ac:dyDescent="0.25">
      <c r="C157" s="28" t="s">
        <v>262</v>
      </c>
      <c r="D157" s="29" t="s">
        <v>179</v>
      </c>
      <c r="E157" s="29" t="s">
        <v>263</v>
      </c>
      <c r="F157" s="30" t="s">
        <v>264</v>
      </c>
      <c r="G157" s="30" t="s">
        <v>243</v>
      </c>
      <c r="H157" s="29" t="s">
        <v>94</v>
      </c>
      <c r="I157" s="30" t="s">
        <v>66</v>
      </c>
      <c r="J157" s="29" t="s">
        <v>25</v>
      </c>
      <c r="K157" s="30" t="s">
        <v>26</v>
      </c>
      <c r="L157" s="31">
        <v>43830</v>
      </c>
      <c r="M157" s="32">
        <v>13319.619999999999</v>
      </c>
    </row>
    <row r="158" spans="3:13" x14ac:dyDescent="0.25">
      <c r="C158" s="28" t="s">
        <v>265</v>
      </c>
      <c r="D158" s="29" t="s">
        <v>148</v>
      </c>
      <c r="E158" s="29" t="s">
        <v>266</v>
      </c>
      <c r="F158" s="30" t="s">
        <v>267</v>
      </c>
      <c r="G158" s="30" t="s">
        <v>243</v>
      </c>
      <c r="H158" s="29" t="s">
        <v>94</v>
      </c>
      <c r="I158" s="30" t="s">
        <v>66</v>
      </c>
      <c r="J158" s="29" t="s">
        <v>25</v>
      </c>
      <c r="K158" s="30" t="s">
        <v>26</v>
      </c>
      <c r="L158" s="31">
        <v>43830</v>
      </c>
      <c r="M158" s="32">
        <v>89826.91</v>
      </c>
    </row>
    <row r="159" spans="3:13" ht="45" x14ac:dyDescent="0.25">
      <c r="C159" s="28">
        <v>19119</v>
      </c>
      <c r="D159" s="29" t="s">
        <v>109</v>
      </c>
      <c r="E159" s="29" t="s">
        <v>276</v>
      </c>
      <c r="F159" s="30" t="s">
        <v>270</v>
      </c>
      <c r="G159" s="30" t="s">
        <v>243</v>
      </c>
      <c r="H159" s="29" t="s">
        <v>277</v>
      </c>
      <c r="I159" s="30" t="s">
        <v>34</v>
      </c>
      <c r="J159" s="29" t="s">
        <v>278</v>
      </c>
      <c r="K159" s="30" t="s">
        <v>91</v>
      </c>
      <c r="L159" s="31">
        <v>43880</v>
      </c>
      <c r="M159" s="32">
        <v>55814</v>
      </c>
    </row>
    <row r="160" spans="3:13" x14ac:dyDescent="0.25">
      <c r="C160" s="28" t="s">
        <v>252</v>
      </c>
      <c r="D160" s="29" t="s">
        <v>181</v>
      </c>
      <c r="E160" s="29" t="s">
        <v>253</v>
      </c>
      <c r="F160" s="30" t="s">
        <v>254</v>
      </c>
      <c r="G160" s="30" t="s">
        <v>243</v>
      </c>
      <c r="H160" s="29" t="s">
        <v>112</v>
      </c>
      <c r="I160" s="30" t="s">
        <v>66</v>
      </c>
      <c r="J160" s="29" t="s">
        <v>25</v>
      </c>
      <c r="K160" s="30" t="s">
        <v>26</v>
      </c>
      <c r="L160" s="31">
        <v>43921</v>
      </c>
      <c r="M160" s="32">
        <v>2685</v>
      </c>
    </row>
    <row r="161" spans="1:13" ht="30" x14ac:dyDescent="0.25">
      <c r="C161" s="28">
        <v>18126</v>
      </c>
      <c r="D161" s="29" t="s">
        <v>127</v>
      </c>
      <c r="E161" s="29" t="s">
        <v>279</v>
      </c>
      <c r="F161" s="30" t="s">
        <v>280</v>
      </c>
      <c r="G161" s="30" t="s">
        <v>243</v>
      </c>
      <c r="H161" s="29" t="s">
        <v>35</v>
      </c>
      <c r="I161" s="30" t="s">
        <v>34</v>
      </c>
      <c r="J161" s="29" t="s">
        <v>25</v>
      </c>
      <c r="K161" s="30" t="s">
        <v>26</v>
      </c>
      <c r="L161" s="31">
        <v>43908</v>
      </c>
      <c r="M161" s="32">
        <v>96314</v>
      </c>
    </row>
    <row r="162" spans="1:13" x14ac:dyDescent="0.25">
      <c r="C162" s="28" t="s">
        <v>259</v>
      </c>
      <c r="D162" s="29" t="s">
        <v>51</v>
      </c>
      <c r="E162" s="29" t="s">
        <v>260</v>
      </c>
      <c r="F162" s="30" t="s">
        <v>261</v>
      </c>
      <c r="G162" s="30" t="s">
        <v>243</v>
      </c>
      <c r="H162" s="29" t="s">
        <v>112</v>
      </c>
      <c r="I162" s="30" t="s">
        <v>66</v>
      </c>
      <c r="J162" s="29" t="s">
        <v>25</v>
      </c>
      <c r="K162" s="30" t="s">
        <v>26</v>
      </c>
      <c r="L162" s="31">
        <v>43921</v>
      </c>
      <c r="M162" s="32">
        <v>54176</v>
      </c>
    </row>
    <row r="163" spans="1:13" x14ac:dyDescent="0.25">
      <c r="C163" s="28" t="s">
        <v>274</v>
      </c>
      <c r="D163" s="29" t="s">
        <v>97</v>
      </c>
      <c r="E163" s="29" t="s">
        <v>275</v>
      </c>
      <c r="F163" s="30" t="s">
        <v>270</v>
      </c>
      <c r="G163" s="30" t="s">
        <v>243</v>
      </c>
      <c r="H163" s="29" t="s">
        <v>112</v>
      </c>
      <c r="I163" s="30" t="s">
        <v>66</v>
      </c>
      <c r="J163" s="29" t="s">
        <v>25</v>
      </c>
      <c r="K163" s="30" t="s">
        <v>26</v>
      </c>
      <c r="L163" s="31">
        <v>43921</v>
      </c>
      <c r="M163" s="32">
        <v>6000</v>
      </c>
    </row>
    <row r="164" spans="1:13" x14ac:dyDescent="0.25">
      <c r="C164" s="28" t="s">
        <v>262</v>
      </c>
      <c r="D164" s="29" t="s">
        <v>179</v>
      </c>
      <c r="E164" s="29" t="s">
        <v>263</v>
      </c>
      <c r="F164" s="30" t="s">
        <v>264</v>
      </c>
      <c r="G164" s="30" t="s">
        <v>243</v>
      </c>
      <c r="H164" s="29" t="s">
        <v>112</v>
      </c>
      <c r="I164" s="30" t="s">
        <v>66</v>
      </c>
      <c r="J164" s="29" t="s">
        <v>25</v>
      </c>
      <c r="K164" s="30" t="s">
        <v>26</v>
      </c>
      <c r="L164" s="31">
        <v>43921</v>
      </c>
      <c r="M164" s="32">
        <v>5737.97</v>
      </c>
    </row>
    <row r="165" spans="1:13" x14ac:dyDescent="0.25">
      <c r="C165" s="28" t="s">
        <v>265</v>
      </c>
      <c r="D165" s="29" t="s">
        <v>148</v>
      </c>
      <c r="E165" s="29" t="s">
        <v>266</v>
      </c>
      <c r="F165" s="30" t="s">
        <v>267</v>
      </c>
      <c r="G165" s="30" t="s">
        <v>243</v>
      </c>
      <c r="H165" s="29" t="s">
        <v>112</v>
      </c>
      <c r="I165" s="30" t="s">
        <v>66</v>
      </c>
      <c r="J165" s="29" t="s">
        <v>25</v>
      </c>
      <c r="K165" s="30" t="s">
        <v>26</v>
      </c>
      <c r="L165" s="31">
        <v>43921</v>
      </c>
      <c r="M165" s="32">
        <v>56095.8</v>
      </c>
    </row>
    <row r="166" spans="1:13" ht="30" x14ac:dyDescent="0.25">
      <c r="C166" s="28">
        <v>20164</v>
      </c>
      <c r="D166" s="29" t="s">
        <v>127</v>
      </c>
      <c r="E166" s="29" t="s">
        <v>281</v>
      </c>
      <c r="F166" s="30" t="s">
        <v>280</v>
      </c>
      <c r="G166" s="30" t="s">
        <v>243</v>
      </c>
      <c r="H166" s="29" t="s">
        <v>35</v>
      </c>
      <c r="I166" s="30" t="s">
        <v>24</v>
      </c>
      <c r="J166" s="29" t="s">
        <v>25</v>
      </c>
      <c r="K166" s="30" t="s">
        <v>26</v>
      </c>
      <c r="L166" s="31">
        <v>43929</v>
      </c>
      <c r="M166" s="32">
        <v>45927</v>
      </c>
    </row>
    <row r="167" spans="1:13" ht="30" x14ac:dyDescent="0.25">
      <c r="C167" s="28">
        <v>20163</v>
      </c>
      <c r="D167" s="29" t="s">
        <v>130</v>
      </c>
      <c r="E167" s="29" t="s">
        <v>282</v>
      </c>
      <c r="F167" s="30" t="s">
        <v>270</v>
      </c>
      <c r="G167" s="30" t="s">
        <v>243</v>
      </c>
      <c r="H167" s="29" t="s">
        <v>283</v>
      </c>
      <c r="I167" s="30" t="s">
        <v>258</v>
      </c>
      <c r="J167" s="29" t="s">
        <v>25</v>
      </c>
      <c r="K167" s="30" t="s">
        <v>26</v>
      </c>
      <c r="L167" s="31">
        <v>43927</v>
      </c>
      <c r="M167" s="32">
        <v>5440</v>
      </c>
    </row>
    <row r="168" spans="1:13" ht="45" x14ac:dyDescent="0.25">
      <c r="C168" s="28">
        <v>20174</v>
      </c>
      <c r="D168" s="29" t="s">
        <v>125</v>
      </c>
      <c r="E168" s="29" t="s">
        <v>284</v>
      </c>
      <c r="F168" s="30" t="s">
        <v>280</v>
      </c>
      <c r="G168" s="30" t="s">
        <v>243</v>
      </c>
      <c r="H168" s="29" t="s">
        <v>174</v>
      </c>
      <c r="I168" s="30" t="s">
        <v>24</v>
      </c>
      <c r="J168" s="29" t="s">
        <v>25</v>
      </c>
      <c r="K168" s="30" t="s">
        <v>26</v>
      </c>
      <c r="L168" s="31">
        <v>43998</v>
      </c>
      <c r="M168" s="32">
        <v>77648</v>
      </c>
    </row>
    <row r="169" spans="1:13" x14ac:dyDescent="0.25">
      <c r="C169" s="28" t="s">
        <v>259</v>
      </c>
      <c r="D169" s="29" t="s">
        <v>51</v>
      </c>
      <c r="E169" s="29" t="s">
        <v>260</v>
      </c>
      <c r="F169" s="30" t="s">
        <v>261</v>
      </c>
      <c r="G169" s="30" t="s">
        <v>243</v>
      </c>
      <c r="H169" s="29" t="s">
        <v>129</v>
      </c>
      <c r="I169" s="30" t="s">
        <v>66</v>
      </c>
      <c r="J169" s="29" t="s">
        <v>25</v>
      </c>
      <c r="K169" s="30" t="s">
        <v>26</v>
      </c>
      <c r="L169" s="31">
        <v>44012</v>
      </c>
      <c r="M169" s="32">
        <v>1650</v>
      </c>
    </row>
    <row r="170" spans="1:13" x14ac:dyDescent="0.25">
      <c r="C170" s="28" t="s">
        <v>262</v>
      </c>
      <c r="D170" s="29" t="s">
        <v>179</v>
      </c>
      <c r="E170" s="29" t="s">
        <v>263</v>
      </c>
      <c r="F170" s="30" t="s">
        <v>264</v>
      </c>
      <c r="G170" s="30" t="s">
        <v>243</v>
      </c>
      <c r="H170" s="29" t="s">
        <v>129</v>
      </c>
      <c r="I170" s="30" t="s">
        <v>66</v>
      </c>
      <c r="J170" s="29" t="s">
        <v>25</v>
      </c>
      <c r="K170" s="30" t="s">
        <v>26</v>
      </c>
      <c r="L170" s="31">
        <v>44012</v>
      </c>
      <c r="M170" s="32">
        <v>3109</v>
      </c>
    </row>
    <row r="171" spans="1:13" x14ac:dyDescent="0.25">
      <c r="C171" s="28" t="s">
        <v>265</v>
      </c>
      <c r="D171" s="29" t="s">
        <v>148</v>
      </c>
      <c r="E171" s="29" t="s">
        <v>266</v>
      </c>
      <c r="F171" s="30" t="s">
        <v>267</v>
      </c>
      <c r="G171" s="30" t="s">
        <v>243</v>
      </c>
      <c r="H171" s="29" t="s">
        <v>129</v>
      </c>
      <c r="I171" s="30" t="s">
        <v>66</v>
      </c>
      <c r="J171" s="29" t="s">
        <v>25</v>
      </c>
      <c r="K171" s="30" t="s">
        <v>26</v>
      </c>
      <c r="L171" s="31">
        <v>44012</v>
      </c>
      <c r="M171" s="32">
        <v>33613.380000000005</v>
      </c>
    </row>
    <row r="172" spans="1:13" x14ac:dyDescent="0.25">
      <c r="A172" s="26"/>
      <c r="B172" s="26"/>
      <c r="C172" s="31"/>
      <c r="D172" s="34"/>
      <c r="E172" s="35"/>
      <c r="F172" s="29"/>
      <c r="G172" s="30"/>
      <c r="H172" s="30"/>
      <c r="I172" s="29"/>
      <c r="J172" s="33"/>
      <c r="K172" s="33"/>
      <c r="L172" s="33"/>
      <c r="M172" s="36"/>
    </row>
    <row r="173" spans="1:13" ht="21" x14ac:dyDescent="0.25">
      <c r="A173" s="20"/>
      <c r="B173" s="37" t="s">
        <v>285</v>
      </c>
      <c r="C173" s="38"/>
      <c r="D173" s="39"/>
      <c r="E173" s="40"/>
      <c r="F173" s="41"/>
      <c r="G173" s="42"/>
      <c r="H173" s="42" t="s">
        <v>2</v>
      </c>
      <c r="I173" s="43">
        <f>COUNT(M175:M176)</f>
        <v>0</v>
      </c>
      <c r="J173" s="44"/>
      <c r="K173" s="44"/>
      <c r="L173" s="43" t="s">
        <v>3</v>
      </c>
      <c r="M173" s="49">
        <f>SUM(M175:M176)</f>
        <v>0</v>
      </c>
    </row>
    <row r="174" spans="1:13" ht="37.5" x14ac:dyDescent="0.25">
      <c r="A174" s="21"/>
      <c r="B174" s="21"/>
      <c r="C174" s="22" t="s">
        <v>5</v>
      </c>
      <c r="D174" s="23" t="s">
        <v>6</v>
      </c>
      <c r="E174" s="24" t="s">
        <v>7</v>
      </c>
      <c r="F174" s="24" t="s">
        <v>8</v>
      </c>
      <c r="G174" s="24" t="s">
        <v>9</v>
      </c>
      <c r="H174" s="24" t="s">
        <v>10</v>
      </c>
      <c r="I174" s="24" t="s">
        <v>11</v>
      </c>
      <c r="J174" s="24" t="s">
        <v>12</v>
      </c>
      <c r="K174" s="24" t="s">
        <v>13</v>
      </c>
      <c r="L174" s="25" t="s">
        <v>14</v>
      </c>
      <c r="M174" s="25" t="s">
        <v>3</v>
      </c>
    </row>
    <row r="175" spans="1:13" x14ac:dyDescent="0.25">
      <c r="C175" s="28"/>
      <c r="D175" s="29"/>
      <c r="E175" s="29"/>
      <c r="F175" s="30"/>
      <c r="G175" s="30"/>
      <c r="H175" s="29"/>
      <c r="I175" s="30"/>
      <c r="J175" s="29"/>
      <c r="K175" s="30"/>
      <c r="L175" s="31"/>
      <c r="M175" s="32"/>
    </row>
    <row r="176" spans="1:13" x14ac:dyDescent="0.25">
      <c r="A176" s="26"/>
      <c r="B176" s="26"/>
      <c r="C176" s="31"/>
      <c r="D176" s="34"/>
      <c r="E176" s="35"/>
      <c r="F176" s="29"/>
      <c r="G176" s="30"/>
      <c r="H176" s="30"/>
      <c r="I176" s="29"/>
      <c r="J176" s="33"/>
      <c r="K176" s="33"/>
      <c r="L176" s="33"/>
      <c r="M176" s="36"/>
    </row>
    <row r="177" spans="1:13" ht="21" x14ac:dyDescent="0.25">
      <c r="A177" s="11" t="s">
        <v>286</v>
      </c>
      <c r="B177" s="11"/>
      <c r="C177" s="12"/>
      <c r="D177" s="13"/>
      <c r="E177" s="14"/>
      <c r="F177" s="15"/>
      <c r="G177" s="16"/>
      <c r="H177" s="17" t="s">
        <v>2</v>
      </c>
      <c r="I177" s="18">
        <f>I178+I183+I216+I220+I212</f>
        <v>26</v>
      </c>
      <c r="J177" s="18"/>
      <c r="K177" s="18"/>
      <c r="L177" s="17" t="s">
        <v>3</v>
      </c>
      <c r="M177" s="48">
        <f>M178+M183+M216+M220+M212</f>
        <v>1040460.45</v>
      </c>
    </row>
    <row r="178" spans="1:13" ht="21" x14ac:dyDescent="0.25">
      <c r="B178" s="37" t="s">
        <v>286</v>
      </c>
      <c r="C178" s="38"/>
      <c r="D178" s="39"/>
      <c r="E178" s="40"/>
      <c r="F178" s="41"/>
      <c r="G178" s="42"/>
      <c r="H178" s="42" t="s">
        <v>2</v>
      </c>
      <c r="I178" s="43">
        <f>COUNT(M180:M182)</f>
        <v>1</v>
      </c>
      <c r="J178" s="44"/>
      <c r="K178" s="44"/>
      <c r="L178" s="43" t="s">
        <v>3</v>
      </c>
      <c r="M178" s="45">
        <f>SUM(M180:M182)</f>
        <v>8950</v>
      </c>
    </row>
    <row r="179" spans="1:13" ht="37.5" x14ac:dyDescent="0.25">
      <c r="A179" s="21"/>
      <c r="B179" s="21"/>
      <c r="C179" s="22" t="s">
        <v>5</v>
      </c>
      <c r="D179" s="23" t="s">
        <v>6</v>
      </c>
      <c r="E179" s="24" t="s">
        <v>7</v>
      </c>
      <c r="F179" s="24" t="s">
        <v>8</v>
      </c>
      <c r="G179" s="24" t="s">
        <v>9</v>
      </c>
      <c r="H179" s="24" t="s">
        <v>10</v>
      </c>
      <c r="I179" s="24" t="s">
        <v>11</v>
      </c>
      <c r="J179" s="24" t="s">
        <v>12</v>
      </c>
      <c r="K179" s="24" t="s">
        <v>13</v>
      </c>
      <c r="L179" s="25" t="s">
        <v>14</v>
      </c>
      <c r="M179" s="25" t="s">
        <v>3</v>
      </c>
    </row>
    <row r="180" spans="1:13" x14ac:dyDescent="0.25">
      <c r="C180" s="28"/>
      <c r="D180" s="29"/>
      <c r="E180" s="29"/>
      <c r="F180" s="30"/>
      <c r="G180" s="30"/>
      <c r="H180" s="29"/>
      <c r="I180" s="30"/>
      <c r="J180" s="29"/>
      <c r="K180" s="30"/>
      <c r="L180" s="31"/>
      <c r="M180" s="32"/>
    </row>
    <row r="181" spans="1:13" ht="45" x14ac:dyDescent="0.25">
      <c r="C181" s="28">
        <v>20092</v>
      </c>
      <c r="D181" s="29" t="s">
        <v>116</v>
      </c>
      <c r="E181" s="29" t="s">
        <v>287</v>
      </c>
      <c r="F181" s="30" t="s">
        <v>288</v>
      </c>
      <c r="G181" s="30" t="s">
        <v>289</v>
      </c>
      <c r="H181" s="29" t="s">
        <v>290</v>
      </c>
      <c r="I181" s="30" t="s">
        <v>258</v>
      </c>
      <c r="J181" s="29" t="s">
        <v>25</v>
      </c>
      <c r="K181" s="30" t="s">
        <v>123</v>
      </c>
      <c r="L181" s="31">
        <v>43800</v>
      </c>
      <c r="M181" s="32">
        <v>8950</v>
      </c>
    </row>
    <row r="182" spans="1:13" x14ac:dyDescent="0.25">
      <c r="A182" s="26"/>
      <c r="B182" s="26"/>
      <c r="C182" s="30"/>
      <c r="D182" s="29"/>
      <c r="E182" s="29"/>
      <c r="F182" s="30"/>
      <c r="G182" s="30"/>
      <c r="H182" s="29"/>
      <c r="I182" s="30"/>
      <c r="J182" s="29"/>
      <c r="K182" s="30"/>
      <c r="L182" s="31"/>
      <c r="M182" s="32"/>
    </row>
    <row r="183" spans="1:13" ht="21" x14ac:dyDescent="0.25">
      <c r="A183" s="20"/>
      <c r="B183" s="37" t="s">
        <v>291</v>
      </c>
      <c r="C183" s="38"/>
      <c r="D183" s="39"/>
      <c r="E183" s="40"/>
      <c r="F183" s="41"/>
      <c r="G183" s="42"/>
      <c r="H183" s="42" t="s">
        <v>2</v>
      </c>
      <c r="I183" s="43">
        <f>COUNT(M185:M211)</f>
        <v>25</v>
      </c>
      <c r="J183" s="44"/>
      <c r="K183" s="44"/>
      <c r="L183" s="43" t="s">
        <v>3</v>
      </c>
      <c r="M183" s="49">
        <f>SUM(M185:M211)</f>
        <v>1031510.45</v>
      </c>
    </row>
    <row r="184" spans="1:13" ht="37.5" x14ac:dyDescent="0.25">
      <c r="A184" s="21"/>
      <c r="B184" s="21"/>
      <c r="C184" s="22" t="s">
        <v>5</v>
      </c>
      <c r="D184" s="23" t="s">
        <v>6</v>
      </c>
      <c r="E184" s="24" t="s">
        <v>7</v>
      </c>
      <c r="F184" s="24" t="s">
        <v>8</v>
      </c>
      <c r="G184" s="24" t="s">
        <v>9</v>
      </c>
      <c r="H184" s="24" t="s">
        <v>10</v>
      </c>
      <c r="I184" s="24" t="s">
        <v>11</v>
      </c>
      <c r="J184" s="24" t="s">
        <v>12</v>
      </c>
      <c r="K184" s="24" t="s">
        <v>13</v>
      </c>
      <c r="L184" s="25" t="s">
        <v>14</v>
      </c>
      <c r="M184" s="25" t="s">
        <v>3</v>
      </c>
    </row>
    <row r="185" spans="1:13" x14ac:dyDescent="0.25">
      <c r="C185" s="28"/>
      <c r="D185" s="29"/>
      <c r="E185" s="29"/>
      <c r="F185" s="30"/>
      <c r="G185" s="30"/>
      <c r="H185" s="29"/>
      <c r="I185" s="30"/>
      <c r="J185" s="29"/>
      <c r="K185" s="30"/>
      <c r="L185" s="31"/>
      <c r="M185" s="32"/>
    </row>
    <row r="186" spans="1:13" ht="30" x14ac:dyDescent="0.25">
      <c r="C186" s="28">
        <v>20027</v>
      </c>
      <c r="D186" s="29" t="s">
        <v>84</v>
      </c>
      <c r="E186" s="29" t="s">
        <v>292</v>
      </c>
      <c r="F186" s="30" t="s">
        <v>293</v>
      </c>
      <c r="G186" s="30" t="s">
        <v>289</v>
      </c>
      <c r="H186" s="29" t="s">
        <v>294</v>
      </c>
      <c r="I186" s="30" t="s">
        <v>24</v>
      </c>
      <c r="J186" s="29" t="s">
        <v>25</v>
      </c>
      <c r="K186" s="30" t="s">
        <v>26</v>
      </c>
      <c r="L186" s="31">
        <v>43705</v>
      </c>
      <c r="M186" s="32">
        <v>12587</v>
      </c>
    </row>
    <row r="187" spans="1:13" ht="30" x14ac:dyDescent="0.25">
      <c r="C187" s="28">
        <v>20027</v>
      </c>
      <c r="D187" s="29" t="s">
        <v>107</v>
      </c>
      <c r="E187" s="29" t="s">
        <v>292</v>
      </c>
      <c r="F187" s="30" t="s">
        <v>293</v>
      </c>
      <c r="G187" s="30" t="s">
        <v>289</v>
      </c>
      <c r="H187" s="29" t="s">
        <v>294</v>
      </c>
      <c r="I187" s="30" t="s">
        <v>24</v>
      </c>
      <c r="J187" s="29" t="s">
        <v>25</v>
      </c>
      <c r="K187" s="30" t="s">
        <v>26</v>
      </c>
      <c r="L187" s="31">
        <v>43705</v>
      </c>
      <c r="M187" s="32">
        <v>12586</v>
      </c>
    </row>
    <row r="188" spans="1:13" ht="75" x14ac:dyDescent="0.25">
      <c r="C188" s="28">
        <v>20059</v>
      </c>
      <c r="D188" s="29" t="s">
        <v>84</v>
      </c>
      <c r="E188" s="29" t="s">
        <v>295</v>
      </c>
      <c r="F188" s="30" t="s">
        <v>293</v>
      </c>
      <c r="G188" s="30" t="s">
        <v>289</v>
      </c>
      <c r="H188" s="29" t="s">
        <v>78</v>
      </c>
      <c r="I188" s="30" t="s">
        <v>34</v>
      </c>
      <c r="J188" s="29" t="s">
        <v>25</v>
      </c>
      <c r="K188" s="30" t="s">
        <v>91</v>
      </c>
      <c r="L188" s="31">
        <v>43728</v>
      </c>
      <c r="M188" s="32">
        <v>256032</v>
      </c>
    </row>
    <row r="189" spans="1:13" ht="45" x14ac:dyDescent="0.25">
      <c r="C189" s="28">
        <v>20061</v>
      </c>
      <c r="D189" s="29" t="s">
        <v>84</v>
      </c>
      <c r="E189" s="29" t="s">
        <v>296</v>
      </c>
      <c r="F189" s="30" t="s">
        <v>293</v>
      </c>
      <c r="G189" s="30" t="s">
        <v>289</v>
      </c>
      <c r="H189" s="29" t="s">
        <v>297</v>
      </c>
      <c r="I189" s="30" t="s">
        <v>34</v>
      </c>
      <c r="J189" s="29" t="s">
        <v>298</v>
      </c>
      <c r="K189" s="30" t="s">
        <v>26</v>
      </c>
      <c r="L189" s="31">
        <v>43735</v>
      </c>
      <c r="M189" s="32">
        <v>23779</v>
      </c>
    </row>
    <row r="190" spans="1:13" ht="45" x14ac:dyDescent="0.25">
      <c r="C190" s="28">
        <v>20061</v>
      </c>
      <c r="D190" s="29" t="s">
        <v>107</v>
      </c>
      <c r="E190" s="29" t="s">
        <v>296</v>
      </c>
      <c r="F190" s="30" t="s">
        <v>293</v>
      </c>
      <c r="G190" s="30" t="s">
        <v>289</v>
      </c>
      <c r="H190" s="29" t="s">
        <v>297</v>
      </c>
      <c r="I190" s="30" t="s">
        <v>34</v>
      </c>
      <c r="J190" s="29" t="s">
        <v>298</v>
      </c>
      <c r="K190" s="30" t="s">
        <v>26</v>
      </c>
      <c r="L190" s="31">
        <v>43735</v>
      </c>
      <c r="M190" s="32">
        <v>23779</v>
      </c>
    </row>
    <row r="191" spans="1:13" ht="30" x14ac:dyDescent="0.25">
      <c r="C191" s="28">
        <v>20062</v>
      </c>
      <c r="D191" s="29" t="s">
        <v>84</v>
      </c>
      <c r="E191" s="29" t="s">
        <v>299</v>
      </c>
      <c r="F191" s="30" t="s">
        <v>293</v>
      </c>
      <c r="G191" s="30" t="s">
        <v>289</v>
      </c>
      <c r="H191" s="29" t="s">
        <v>297</v>
      </c>
      <c r="I191" s="30" t="s">
        <v>34</v>
      </c>
      <c r="J191" s="29" t="s">
        <v>298</v>
      </c>
      <c r="K191" s="30" t="s">
        <v>26</v>
      </c>
      <c r="L191" s="31">
        <v>43735</v>
      </c>
      <c r="M191" s="32">
        <v>43908</v>
      </c>
    </row>
    <row r="192" spans="1:13" ht="30" x14ac:dyDescent="0.25">
      <c r="C192" s="28">
        <v>20062</v>
      </c>
      <c r="D192" s="29" t="s">
        <v>107</v>
      </c>
      <c r="E192" s="29" t="s">
        <v>299</v>
      </c>
      <c r="F192" s="30" t="s">
        <v>293</v>
      </c>
      <c r="G192" s="30" t="s">
        <v>289</v>
      </c>
      <c r="H192" s="29" t="s">
        <v>297</v>
      </c>
      <c r="I192" s="30" t="s">
        <v>34</v>
      </c>
      <c r="J192" s="29" t="s">
        <v>298</v>
      </c>
      <c r="K192" s="30" t="s">
        <v>26</v>
      </c>
      <c r="L192" s="31">
        <v>43735</v>
      </c>
      <c r="M192" s="32">
        <v>43907</v>
      </c>
    </row>
    <row r="193" spans="3:13" x14ac:dyDescent="0.25">
      <c r="C193" s="28" t="s">
        <v>300</v>
      </c>
      <c r="D193" s="29" t="s">
        <v>84</v>
      </c>
      <c r="E193" s="29" t="s">
        <v>301</v>
      </c>
      <c r="F193" s="30" t="s">
        <v>293</v>
      </c>
      <c r="G193" s="30" t="s">
        <v>289</v>
      </c>
      <c r="H193" s="29" t="s">
        <v>65</v>
      </c>
      <c r="I193" s="30" t="s">
        <v>66</v>
      </c>
      <c r="J193" s="29" t="s">
        <v>25</v>
      </c>
      <c r="K193" s="30" t="s">
        <v>26</v>
      </c>
      <c r="L193" s="31">
        <v>43738</v>
      </c>
      <c r="M193" s="32">
        <v>28389</v>
      </c>
    </row>
    <row r="194" spans="3:13" x14ac:dyDescent="0.25">
      <c r="C194" s="28">
        <v>20032</v>
      </c>
      <c r="D194" s="29" t="s">
        <v>84</v>
      </c>
      <c r="E194" s="29" t="s">
        <v>302</v>
      </c>
      <c r="F194" s="30" t="s">
        <v>293</v>
      </c>
      <c r="G194" s="30" t="s">
        <v>289</v>
      </c>
      <c r="H194" s="29" t="s">
        <v>297</v>
      </c>
      <c r="I194" s="30" t="s">
        <v>34</v>
      </c>
      <c r="J194" s="29" t="s">
        <v>298</v>
      </c>
      <c r="K194" s="30" t="s">
        <v>26</v>
      </c>
      <c r="L194" s="31">
        <v>43759</v>
      </c>
      <c r="M194" s="32">
        <v>37835</v>
      </c>
    </row>
    <row r="195" spans="3:13" x14ac:dyDescent="0.25">
      <c r="C195" s="28">
        <v>20032</v>
      </c>
      <c r="D195" s="29" t="s">
        <v>107</v>
      </c>
      <c r="E195" s="29" t="s">
        <v>302</v>
      </c>
      <c r="F195" s="30" t="s">
        <v>293</v>
      </c>
      <c r="G195" s="30" t="s">
        <v>289</v>
      </c>
      <c r="H195" s="29" t="s">
        <v>297</v>
      </c>
      <c r="I195" s="30" t="s">
        <v>34</v>
      </c>
      <c r="J195" s="29" t="s">
        <v>298</v>
      </c>
      <c r="K195" s="30" t="s">
        <v>26</v>
      </c>
      <c r="L195" s="31">
        <v>43759</v>
      </c>
      <c r="M195" s="32">
        <v>37835</v>
      </c>
    </row>
    <row r="196" spans="3:13" ht="30" x14ac:dyDescent="0.25">
      <c r="C196" s="28">
        <v>20104</v>
      </c>
      <c r="D196" s="29" t="s">
        <v>84</v>
      </c>
      <c r="E196" s="29" t="s">
        <v>303</v>
      </c>
      <c r="F196" s="30" t="s">
        <v>293</v>
      </c>
      <c r="G196" s="30" t="s">
        <v>289</v>
      </c>
      <c r="H196" s="29" t="s">
        <v>297</v>
      </c>
      <c r="I196" s="30" t="s">
        <v>34</v>
      </c>
      <c r="J196" s="29" t="s">
        <v>304</v>
      </c>
      <c r="K196" s="30" t="s">
        <v>26</v>
      </c>
      <c r="L196" s="31">
        <v>43804</v>
      </c>
      <c r="M196" s="32">
        <v>32806</v>
      </c>
    </row>
    <row r="197" spans="3:13" x14ac:dyDescent="0.25">
      <c r="C197" s="28">
        <v>20072</v>
      </c>
      <c r="D197" s="29" t="s">
        <v>84</v>
      </c>
      <c r="E197" s="29" t="s">
        <v>305</v>
      </c>
      <c r="F197" s="30" t="s">
        <v>293</v>
      </c>
      <c r="G197" s="30" t="s">
        <v>289</v>
      </c>
      <c r="H197" s="29" t="s">
        <v>297</v>
      </c>
      <c r="I197" s="30" t="s">
        <v>34</v>
      </c>
      <c r="J197" s="29" t="s">
        <v>298</v>
      </c>
      <c r="K197" s="30" t="s">
        <v>26</v>
      </c>
      <c r="L197" s="31">
        <v>43808</v>
      </c>
      <c r="M197" s="32">
        <v>179982</v>
      </c>
    </row>
    <row r="198" spans="3:13" x14ac:dyDescent="0.25">
      <c r="C198" s="28">
        <v>20072</v>
      </c>
      <c r="D198" s="29" t="s">
        <v>107</v>
      </c>
      <c r="E198" s="29" t="s">
        <v>305</v>
      </c>
      <c r="F198" s="30" t="s">
        <v>293</v>
      </c>
      <c r="G198" s="30" t="s">
        <v>289</v>
      </c>
      <c r="H198" s="29" t="s">
        <v>297</v>
      </c>
      <c r="I198" s="30" t="s">
        <v>34</v>
      </c>
      <c r="J198" s="29" t="s">
        <v>298</v>
      </c>
      <c r="K198" s="30" t="s">
        <v>26</v>
      </c>
      <c r="L198" s="31">
        <v>43808</v>
      </c>
      <c r="M198" s="32">
        <v>179982</v>
      </c>
    </row>
    <row r="199" spans="3:13" ht="45" x14ac:dyDescent="0.25">
      <c r="C199" s="28">
        <v>20061</v>
      </c>
      <c r="D199" s="29" t="s">
        <v>84</v>
      </c>
      <c r="E199" s="29" t="s">
        <v>296</v>
      </c>
      <c r="F199" s="30" t="s">
        <v>293</v>
      </c>
      <c r="G199" s="30" t="s">
        <v>289</v>
      </c>
      <c r="H199" s="29" t="s">
        <v>297</v>
      </c>
      <c r="I199" s="30" t="s">
        <v>34</v>
      </c>
      <c r="J199" s="29" t="s">
        <v>298</v>
      </c>
      <c r="K199" s="30" t="s">
        <v>26</v>
      </c>
      <c r="L199" s="31">
        <v>43830</v>
      </c>
      <c r="M199" s="32">
        <v>7731</v>
      </c>
    </row>
    <row r="200" spans="3:13" x14ac:dyDescent="0.25">
      <c r="C200" s="28" t="s">
        <v>300</v>
      </c>
      <c r="D200" s="29" t="s">
        <v>84</v>
      </c>
      <c r="E200" s="29" t="s">
        <v>301</v>
      </c>
      <c r="F200" s="30" t="s">
        <v>293</v>
      </c>
      <c r="G200" s="30" t="s">
        <v>289</v>
      </c>
      <c r="H200" s="29" t="s">
        <v>94</v>
      </c>
      <c r="I200" s="30" t="s">
        <v>66</v>
      </c>
      <c r="J200" s="29" t="s">
        <v>25</v>
      </c>
      <c r="K200" s="30" t="s">
        <v>26</v>
      </c>
      <c r="L200" s="31">
        <v>43830</v>
      </c>
      <c r="M200" s="32">
        <v>14945.03</v>
      </c>
    </row>
    <row r="201" spans="3:13" x14ac:dyDescent="0.25">
      <c r="C201" s="28" t="s">
        <v>306</v>
      </c>
      <c r="D201" s="29" t="s">
        <v>84</v>
      </c>
      <c r="E201" s="29" t="s">
        <v>307</v>
      </c>
      <c r="F201" s="30" t="s">
        <v>293</v>
      </c>
      <c r="G201" s="30" t="s">
        <v>289</v>
      </c>
      <c r="H201" s="29" t="s">
        <v>94</v>
      </c>
      <c r="I201" s="30" t="s">
        <v>66</v>
      </c>
      <c r="J201" s="29" t="s">
        <v>25</v>
      </c>
      <c r="K201" s="30" t="s">
        <v>26</v>
      </c>
      <c r="L201" s="31">
        <v>43830</v>
      </c>
      <c r="M201" s="32">
        <v>20404.97</v>
      </c>
    </row>
    <row r="202" spans="3:13" ht="45" x14ac:dyDescent="0.25">
      <c r="C202" s="28">
        <v>20061</v>
      </c>
      <c r="D202" s="29" t="s">
        <v>107</v>
      </c>
      <c r="E202" s="29" t="s">
        <v>296</v>
      </c>
      <c r="F202" s="30" t="s">
        <v>293</v>
      </c>
      <c r="G202" s="30" t="s">
        <v>289</v>
      </c>
      <c r="H202" s="29" t="s">
        <v>297</v>
      </c>
      <c r="I202" s="30" t="s">
        <v>34</v>
      </c>
      <c r="J202" s="29" t="s">
        <v>298</v>
      </c>
      <c r="K202" s="30" t="s">
        <v>26</v>
      </c>
      <c r="L202" s="31">
        <v>43830</v>
      </c>
      <c r="M202" s="32">
        <v>7731</v>
      </c>
    </row>
    <row r="203" spans="3:13" ht="30" x14ac:dyDescent="0.25">
      <c r="C203" s="28">
        <v>20111</v>
      </c>
      <c r="D203" s="29" t="s">
        <v>84</v>
      </c>
      <c r="E203" s="29" t="s">
        <v>308</v>
      </c>
      <c r="F203" s="30" t="s">
        <v>293</v>
      </c>
      <c r="G203" s="30" t="s">
        <v>289</v>
      </c>
      <c r="H203" s="29" t="s">
        <v>309</v>
      </c>
      <c r="I203" s="30" t="s">
        <v>34</v>
      </c>
      <c r="J203" s="29" t="s">
        <v>310</v>
      </c>
      <c r="K203" s="30" t="s">
        <v>26</v>
      </c>
      <c r="L203" s="31">
        <v>43843</v>
      </c>
      <c r="M203" s="32">
        <v>4601</v>
      </c>
    </row>
    <row r="204" spans="3:13" ht="30" x14ac:dyDescent="0.25">
      <c r="C204" s="28">
        <v>20111</v>
      </c>
      <c r="D204" s="29" t="s">
        <v>107</v>
      </c>
      <c r="E204" s="29" t="s">
        <v>308</v>
      </c>
      <c r="F204" s="30" t="s">
        <v>293</v>
      </c>
      <c r="G204" s="30" t="s">
        <v>289</v>
      </c>
      <c r="H204" s="29" t="s">
        <v>309</v>
      </c>
      <c r="I204" s="30" t="s">
        <v>34</v>
      </c>
      <c r="J204" s="29" t="s">
        <v>310</v>
      </c>
      <c r="K204" s="30" t="s">
        <v>26</v>
      </c>
      <c r="L204" s="31">
        <v>43843</v>
      </c>
      <c r="M204" s="32">
        <v>4600</v>
      </c>
    </row>
    <row r="205" spans="3:13" x14ac:dyDescent="0.25">
      <c r="C205" s="28">
        <v>20156</v>
      </c>
      <c r="D205" s="29" t="s">
        <v>84</v>
      </c>
      <c r="E205" s="29" t="s">
        <v>311</v>
      </c>
      <c r="F205" s="30" t="s">
        <v>293</v>
      </c>
      <c r="G205" s="30" t="s">
        <v>289</v>
      </c>
      <c r="H205" s="29" t="s">
        <v>312</v>
      </c>
      <c r="I205" s="30" t="s">
        <v>313</v>
      </c>
      <c r="J205" s="29" t="s">
        <v>25</v>
      </c>
      <c r="K205" s="30" t="s">
        <v>26</v>
      </c>
      <c r="L205" s="31">
        <v>43899</v>
      </c>
      <c r="M205" s="32">
        <v>7894</v>
      </c>
    </row>
    <row r="206" spans="3:13" x14ac:dyDescent="0.25">
      <c r="C206" s="28">
        <v>20156</v>
      </c>
      <c r="D206" s="29" t="s">
        <v>107</v>
      </c>
      <c r="E206" s="29" t="s">
        <v>311</v>
      </c>
      <c r="F206" s="30" t="s">
        <v>293</v>
      </c>
      <c r="G206" s="30" t="s">
        <v>289</v>
      </c>
      <c r="H206" s="29" t="s">
        <v>312</v>
      </c>
      <c r="I206" s="30" t="s">
        <v>313</v>
      </c>
      <c r="J206" s="29" t="s">
        <v>25</v>
      </c>
      <c r="K206" s="30" t="s">
        <v>26</v>
      </c>
      <c r="L206" s="31">
        <v>43899</v>
      </c>
      <c r="M206" s="32">
        <v>7894</v>
      </c>
    </row>
    <row r="207" spans="3:13" x14ac:dyDescent="0.25">
      <c r="C207" s="28">
        <v>20189</v>
      </c>
      <c r="D207" s="29" t="s">
        <v>84</v>
      </c>
      <c r="E207" s="29" t="s">
        <v>314</v>
      </c>
      <c r="F207" s="30" t="s">
        <v>293</v>
      </c>
      <c r="G207" s="30" t="s">
        <v>289</v>
      </c>
      <c r="H207" s="29" t="s">
        <v>315</v>
      </c>
      <c r="I207" s="30" t="s">
        <v>66</v>
      </c>
      <c r="J207" s="29" t="s">
        <v>316</v>
      </c>
      <c r="K207" s="30" t="s">
        <v>26</v>
      </c>
      <c r="L207" s="31">
        <v>43951</v>
      </c>
      <c r="M207" s="32">
        <v>8558</v>
      </c>
    </row>
    <row r="208" spans="3:13" x14ac:dyDescent="0.25">
      <c r="C208" s="28">
        <v>20189</v>
      </c>
      <c r="D208" s="29" t="s">
        <v>107</v>
      </c>
      <c r="E208" s="29" t="s">
        <v>314</v>
      </c>
      <c r="F208" s="30" t="s">
        <v>293</v>
      </c>
      <c r="G208" s="30" t="s">
        <v>289</v>
      </c>
      <c r="H208" s="29" t="s">
        <v>315</v>
      </c>
      <c r="I208" s="30" t="s">
        <v>66</v>
      </c>
      <c r="J208" s="29" t="s">
        <v>316</v>
      </c>
      <c r="K208" s="30" t="s">
        <v>26</v>
      </c>
      <c r="L208" s="31">
        <v>43951</v>
      </c>
      <c r="M208" s="32">
        <v>8558</v>
      </c>
    </row>
    <row r="209" spans="1:13" x14ac:dyDescent="0.25">
      <c r="C209" s="28" t="s">
        <v>300</v>
      </c>
      <c r="D209" s="29" t="s">
        <v>84</v>
      </c>
      <c r="E209" s="29" t="s">
        <v>301</v>
      </c>
      <c r="F209" s="30" t="s">
        <v>293</v>
      </c>
      <c r="G209" s="30" t="s">
        <v>289</v>
      </c>
      <c r="H209" s="29" t="s">
        <v>129</v>
      </c>
      <c r="I209" s="30" t="s">
        <v>66</v>
      </c>
      <c r="J209" s="29" t="s">
        <v>25</v>
      </c>
      <c r="K209" s="30" t="s">
        <v>26</v>
      </c>
      <c r="L209" s="31">
        <v>44012</v>
      </c>
      <c r="M209" s="32">
        <v>10009.24</v>
      </c>
    </row>
    <row r="210" spans="1:13" x14ac:dyDescent="0.25">
      <c r="C210" s="28" t="s">
        <v>306</v>
      </c>
      <c r="D210" s="29" t="s">
        <v>84</v>
      </c>
      <c r="E210" s="29" t="s">
        <v>307</v>
      </c>
      <c r="F210" s="30" t="s">
        <v>293</v>
      </c>
      <c r="G210" s="30" t="s">
        <v>289</v>
      </c>
      <c r="H210" s="29" t="s">
        <v>129</v>
      </c>
      <c r="I210" s="30" t="s">
        <v>66</v>
      </c>
      <c r="J210" s="29" t="s">
        <v>25</v>
      </c>
      <c r="K210" s="30" t="s">
        <v>26</v>
      </c>
      <c r="L210" s="31">
        <v>44012</v>
      </c>
      <c r="M210" s="32">
        <v>15177.21</v>
      </c>
    </row>
    <row r="211" spans="1:13" x14ac:dyDescent="0.25">
      <c r="A211" s="26"/>
      <c r="B211" s="26"/>
      <c r="C211" s="34"/>
      <c r="D211" s="46"/>
      <c r="E211" s="55"/>
      <c r="F211" s="30"/>
      <c r="G211" s="30"/>
      <c r="H211" s="29"/>
      <c r="I211" s="30"/>
      <c r="J211" s="33"/>
      <c r="K211" s="30"/>
      <c r="L211" s="31"/>
      <c r="M211" s="47"/>
    </row>
    <row r="212" spans="1:13" ht="21" x14ac:dyDescent="0.25">
      <c r="A212" s="20"/>
      <c r="B212" s="37" t="s">
        <v>317</v>
      </c>
      <c r="C212" s="38"/>
      <c r="D212" s="39"/>
      <c r="E212" s="40"/>
      <c r="F212" s="41"/>
      <c r="G212" s="42"/>
      <c r="H212" s="42" t="s">
        <v>2</v>
      </c>
      <c r="I212" s="43">
        <f>COUNT(M214:M215)</f>
        <v>0</v>
      </c>
      <c r="J212" s="44"/>
      <c r="K212" s="44"/>
      <c r="L212" s="43" t="s">
        <v>3</v>
      </c>
      <c r="M212" s="45">
        <f>SUM(M214:M215)</f>
        <v>0</v>
      </c>
    </row>
    <row r="213" spans="1:13" ht="37.5" x14ac:dyDescent="0.25">
      <c r="A213" s="21"/>
      <c r="B213" s="21"/>
      <c r="C213" s="22" t="s">
        <v>5</v>
      </c>
      <c r="D213" s="23" t="s">
        <v>6</v>
      </c>
      <c r="E213" s="24" t="s">
        <v>7</v>
      </c>
      <c r="F213" s="24" t="s">
        <v>8</v>
      </c>
      <c r="G213" s="24" t="s">
        <v>9</v>
      </c>
      <c r="H213" s="24" t="s">
        <v>10</v>
      </c>
      <c r="I213" s="24" t="s">
        <v>11</v>
      </c>
      <c r="J213" s="24" t="s">
        <v>12</v>
      </c>
      <c r="K213" s="24" t="s">
        <v>13</v>
      </c>
      <c r="L213" s="25" t="s">
        <v>14</v>
      </c>
      <c r="M213" s="25" t="s">
        <v>3</v>
      </c>
    </row>
    <row r="214" spans="1:13" x14ac:dyDescent="0.25">
      <c r="C214" s="28"/>
      <c r="D214" s="29"/>
      <c r="E214" s="29"/>
      <c r="F214" s="30"/>
      <c r="G214" s="30"/>
      <c r="H214" s="29"/>
      <c r="I214" s="30"/>
      <c r="J214" s="29"/>
      <c r="K214" s="30"/>
      <c r="L214" s="31"/>
      <c r="M214" s="32"/>
    </row>
    <row r="215" spans="1:13" x14ac:dyDescent="0.25">
      <c r="A215" s="26"/>
      <c r="B215" s="26"/>
      <c r="C215" s="28"/>
      <c r="D215" s="46"/>
      <c r="E215" s="35"/>
      <c r="F215" s="30"/>
      <c r="G215" s="30"/>
      <c r="H215" s="33"/>
      <c r="I215" s="30"/>
      <c r="J215" s="33"/>
      <c r="K215" s="30"/>
      <c r="L215" s="31"/>
      <c r="M215" s="36"/>
    </row>
    <row r="216" spans="1:13" ht="21" x14ac:dyDescent="0.25">
      <c r="A216" s="20"/>
      <c r="B216" s="37" t="s">
        <v>318</v>
      </c>
      <c r="C216" s="38"/>
      <c r="D216" s="39"/>
      <c r="E216" s="40"/>
      <c r="F216" s="41"/>
      <c r="G216" s="42"/>
      <c r="H216" s="42" t="s">
        <v>2</v>
      </c>
      <c r="I216" s="43">
        <f>COUNT(M218:M219)</f>
        <v>0</v>
      </c>
      <c r="J216" s="44"/>
      <c r="K216" s="44"/>
      <c r="L216" s="43" t="s">
        <v>3</v>
      </c>
      <c r="M216" s="45">
        <f>SUM(M218:M219)</f>
        <v>0</v>
      </c>
    </row>
    <row r="217" spans="1:13" ht="37.5" x14ac:dyDescent="0.25">
      <c r="A217" s="21"/>
      <c r="B217" s="21"/>
      <c r="C217" s="22" t="s">
        <v>5</v>
      </c>
      <c r="D217" s="23" t="s">
        <v>6</v>
      </c>
      <c r="E217" s="24" t="s">
        <v>7</v>
      </c>
      <c r="F217" s="24" t="s">
        <v>8</v>
      </c>
      <c r="G217" s="24" t="s">
        <v>9</v>
      </c>
      <c r="H217" s="24" t="s">
        <v>10</v>
      </c>
      <c r="I217" s="24" t="s">
        <v>11</v>
      </c>
      <c r="J217" s="24" t="s">
        <v>12</v>
      </c>
      <c r="K217" s="24" t="s">
        <v>13</v>
      </c>
      <c r="L217" s="25" t="s">
        <v>14</v>
      </c>
      <c r="M217" s="25" t="s">
        <v>3</v>
      </c>
    </row>
    <row r="218" spans="1:13" x14ac:dyDescent="0.25">
      <c r="C218" s="28"/>
      <c r="D218" s="29"/>
      <c r="E218" s="29"/>
      <c r="F218" s="30"/>
      <c r="G218" s="30"/>
      <c r="H218" s="29"/>
      <c r="I218" s="30"/>
      <c r="J218" s="29"/>
      <c r="K218" s="30"/>
      <c r="L218" s="31"/>
      <c r="M218" s="32"/>
    </row>
    <row r="219" spans="1:13" x14ac:dyDescent="0.25">
      <c r="A219" s="26"/>
      <c r="B219" s="26"/>
      <c r="C219" s="28"/>
      <c r="D219" s="46"/>
      <c r="E219" s="35"/>
      <c r="F219" s="30"/>
      <c r="G219" s="30"/>
      <c r="H219" s="33"/>
      <c r="I219" s="30"/>
      <c r="J219" s="33"/>
      <c r="K219" s="30"/>
      <c r="L219" s="31"/>
      <c r="M219" s="36"/>
    </row>
    <row r="220" spans="1:13" ht="21" x14ac:dyDescent="0.25">
      <c r="A220" s="20"/>
      <c r="B220" s="37" t="s">
        <v>319</v>
      </c>
      <c r="C220" s="38"/>
      <c r="D220" s="39"/>
      <c r="E220" s="40"/>
      <c r="F220" s="41"/>
      <c r="G220" s="42"/>
      <c r="H220" s="42" t="s">
        <v>2</v>
      </c>
      <c r="I220" s="43">
        <f>COUNT(M222:M223)</f>
        <v>0</v>
      </c>
      <c r="J220" s="44"/>
      <c r="K220" s="44"/>
      <c r="L220" s="43" t="s">
        <v>3</v>
      </c>
      <c r="M220" s="49">
        <f>SUM(M222:M223)</f>
        <v>0</v>
      </c>
    </row>
    <row r="221" spans="1:13" ht="37.5" x14ac:dyDescent="0.25">
      <c r="A221" s="21"/>
      <c r="B221" s="21"/>
      <c r="C221" s="22" t="s">
        <v>5</v>
      </c>
      <c r="D221" s="23" t="s">
        <v>6</v>
      </c>
      <c r="E221" s="24" t="s">
        <v>7</v>
      </c>
      <c r="F221" s="24" t="s">
        <v>8</v>
      </c>
      <c r="G221" s="24" t="s">
        <v>9</v>
      </c>
      <c r="H221" s="24" t="s">
        <v>10</v>
      </c>
      <c r="I221" s="24" t="s">
        <v>11</v>
      </c>
      <c r="J221" s="24" t="s">
        <v>12</v>
      </c>
      <c r="K221" s="24" t="s">
        <v>13</v>
      </c>
      <c r="L221" s="25" t="s">
        <v>14</v>
      </c>
      <c r="M221" s="25" t="s">
        <v>3</v>
      </c>
    </row>
    <row r="222" spans="1:13" x14ac:dyDescent="0.25">
      <c r="C222" s="28"/>
      <c r="D222" s="29"/>
      <c r="E222" s="29"/>
      <c r="F222" s="30"/>
      <c r="G222" s="30"/>
      <c r="H222" s="29"/>
      <c r="I222" s="30"/>
      <c r="J222" s="29"/>
      <c r="K222" s="30"/>
      <c r="L222" s="31"/>
      <c r="M222" s="32"/>
    </row>
    <row r="223" spans="1:13" x14ac:dyDescent="0.25">
      <c r="A223" s="26"/>
      <c r="B223" s="26"/>
      <c r="C223" s="56"/>
      <c r="D223" s="29"/>
      <c r="E223" s="29"/>
      <c r="F223" s="30"/>
      <c r="G223" s="30"/>
      <c r="H223" s="29"/>
      <c r="I223" s="30"/>
      <c r="J223" s="29"/>
      <c r="K223" s="30"/>
      <c r="L223" s="31"/>
      <c r="M223" s="32"/>
    </row>
    <row r="224" spans="1:13" ht="21" x14ac:dyDescent="0.25">
      <c r="A224" s="11" t="s">
        <v>320</v>
      </c>
      <c r="B224" s="11"/>
      <c r="C224" s="12"/>
      <c r="D224" s="13"/>
      <c r="E224" s="14"/>
      <c r="F224" s="15"/>
      <c r="G224" s="16"/>
      <c r="H224" s="17" t="s">
        <v>2</v>
      </c>
      <c r="I224" s="18">
        <f>I225+I277+I283+I308</f>
        <v>87</v>
      </c>
      <c r="J224" s="18"/>
      <c r="K224" s="18"/>
      <c r="L224" s="17" t="s">
        <v>3</v>
      </c>
      <c r="M224" s="48">
        <f>M225+M277+M283+M308</f>
        <v>3098455.19</v>
      </c>
    </row>
    <row r="225" spans="1:13" ht="21" x14ac:dyDescent="0.25">
      <c r="B225" s="37" t="s">
        <v>320</v>
      </c>
      <c r="C225" s="38"/>
      <c r="D225" s="39"/>
      <c r="E225" s="40"/>
      <c r="F225" s="41"/>
      <c r="G225" s="42"/>
      <c r="H225" s="42" t="s">
        <v>2</v>
      </c>
      <c r="I225" s="43">
        <f>COUNT(M227:M276)</f>
        <v>48</v>
      </c>
      <c r="J225" s="44"/>
      <c r="K225" s="44"/>
      <c r="L225" s="43" t="s">
        <v>3</v>
      </c>
      <c r="M225" s="49">
        <f>SUM(M227:M276)</f>
        <v>2347869</v>
      </c>
    </row>
    <row r="226" spans="1:13" ht="37.5" x14ac:dyDescent="0.25">
      <c r="A226" s="21"/>
      <c r="B226" s="21"/>
      <c r="C226" s="22" t="s">
        <v>5</v>
      </c>
      <c r="D226" s="23" t="s">
        <v>6</v>
      </c>
      <c r="E226" s="24" t="s">
        <v>7</v>
      </c>
      <c r="F226" s="24" t="s">
        <v>8</v>
      </c>
      <c r="G226" s="24" t="s">
        <v>9</v>
      </c>
      <c r="H226" s="24" t="s">
        <v>10</v>
      </c>
      <c r="I226" s="24" t="s">
        <v>11</v>
      </c>
      <c r="J226" s="24" t="s">
        <v>12</v>
      </c>
      <c r="K226" s="24" t="s">
        <v>13</v>
      </c>
      <c r="L226" s="25" t="s">
        <v>14</v>
      </c>
      <c r="M226" s="25" t="s">
        <v>3</v>
      </c>
    </row>
    <row r="227" spans="1:13" x14ac:dyDescent="0.25">
      <c r="C227" s="28"/>
      <c r="D227" s="29"/>
      <c r="E227" s="29"/>
      <c r="F227" s="30"/>
      <c r="G227" s="30"/>
      <c r="H227" s="29"/>
      <c r="I227" s="30"/>
      <c r="J227" s="29"/>
      <c r="K227" s="30"/>
      <c r="L227" s="31"/>
      <c r="M227" s="32"/>
    </row>
    <row r="228" spans="1:13" ht="45" x14ac:dyDescent="0.25">
      <c r="C228" s="28">
        <v>15212</v>
      </c>
      <c r="D228" s="29" t="s">
        <v>53</v>
      </c>
      <c r="E228" s="29" t="s">
        <v>321</v>
      </c>
      <c r="F228" s="30" t="s">
        <v>322</v>
      </c>
      <c r="G228" s="30" t="s">
        <v>323</v>
      </c>
      <c r="H228" s="29" t="s">
        <v>277</v>
      </c>
      <c r="I228" s="30" t="s">
        <v>34</v>
      </c>
      <c r="J228" s="29" t="s">
        <v>324</v>
      </c>
      <c r="K228" s="30" t="s">
        <v>91</v>
      </c>
      <c r="L228" s="31">
        <v>43663</v>
      </c>
      <c r="M228" s="32">
        <v>125675</v>
      </c>
    </row>
    <row r="229" spans="1:13" ht="45" x14ac:dyDescent="0.25">
      <c r="C229" s="28">
        <v>19099</v>
      </c>
      <c r="D229" s="29" t="s">
        <v>54</v>
      </c>
      <c r="E229" s="29" t="s">
        <v>325</v>
      </c>
      <c r="F229" s="30" t="s">
        <v>322</v>
      </c>
      <c r="G229" s="30" t="s">
        <v>323</v>
      </c>
      <c r="H229" s="29" t="s">
        <v>326</v>
      </c>
      <c r="I229" s="30" t="s">
        <v>34</v>
      </c>
      <c r="J229" s="29" t="s">
        <v>327</v>
      </c>
      <c r="K229" s="30" t="s">
        <v>123</v>
      </c>
      <c r="L229" s="31">
        <v>43663</v>
      </c>
      <c r="M229" s="32">
        <v>89737</v>
      </c>
    </row>
    <row r="230" spans="1:13" ht="30" x14ac:dyDescent="0.25">
      <c r="C230" s="28">
        <v>19211</v>
      </c>
      <c r="D230" s="29" t="s">
        <v>74</v>
      </c>
      <c r="E230" s="29" t="s">
        <v>328</v>
      </c>
      <c r="F230" s="30" t="s">
        <v>322</v>
      </c>
      <c r="G230" s="30" t="s">
        <v>323</v>
      </c>
      <c r="H230" s="29" t="s">
        <v>329</v>
      </c>
      <c r="I230" s="30" t="s">
        <v>313</v>
      </c>
      <c r="J230" s="29" t="s">
        <v>25</v>
      </c>
      <c r="K230" s="30" t="s">
        <v>123</v>
      </c>
      <c r="L230" s="31">
        <v>43670</v>
      </c>
      <c r="M230" s="32">
        <v>2565</v>
      </c>
    </row>
    <row r="231" spans="1:13" ht="30" x14ac:dyDescent="0.25">
      <c r="C231" s="28">
        <v>19188</v>
      </c>
      <c r="D231" s="29" t="s">
        <v>50</v>
      </c>
      <c r="E231" s="29" t="s">
        <v>330</v>
      </c>
      <c r="F231" s="30" t="s">
        <v>323</v>
      </c>
      <c r="G231" s="30" t="s">
        <v>323</v>
      </c>
      <c r="H231" s="29" t="s">
        <v>277</v>
      </c>
      <c r="I231" s="30" t="s">
        <v>34</v>
      </c>
      <c r="J231" s="29" t="s">
        <v>25</v>
      </c>
      <c r="K231" s="30" t="s">
        <v>91</v>
      </c>
      <c r="L231" s="31">
        <v>43671</v>
      </c>
      <c r="M231" s="32">
        <v>57154</v>
      </c>
    </row>
    <row r="232" spans="1:13" ht="30" x14ac:dyDescent="0.25">
      <c r="C232" s="28">
        <v>19188</v>
      </c>
      <c r="D232" s="29" t="s">
        <v>17</v>
      </c>
      <c r="E232" s="29" t="s">
        <v>330</v>
      </c>
      <c r="F232" s="30" t="s">
        <v>331</v>
      </c>
      <c r="G232" s="30" t="s">
        <v>323</v>
      </c>
      <c r="H232" s="29" t="s">
        <v>277</v>
      </c>
      <c r="I232" s="30" t="s">
        <v>34</v>
      </c>
      <c r="J232" s="29" t="s">
        <v>25</v>
      </c>
      <c r="K232" s="30" t="s">
        <v>91</v>
      </c>
      <c r="L232" s="31">
        <v>43671</v>
      </c>
      <c r="M232" s="32">
        <v>57154</v>
      </c>
    </row>
    <row r="233" spans="1:13" ht="60" x14ac:dyDescent="0.25">
      <c r="C233" s="28">
        <v>19086</v>
      </c>
      <c r="D233" s="29" t="s">
        <v>57</v>
      </c>
      <c r="E233" s="29" t="s">
        <v>332</v>
      </c>
      <c r="F233" s="30" t="s">
        <v>331</v>
      </c>
      <c r="G233" s="30" t="s">
        <v>323</v>
      </c>
      <c r="H233" s="29" t="s">
        <v>333</v>
      </c>
      <c r="I233" s="30" t="s">
        <v>34</v>
      </c>
      <c r="J233" s="29" t="s">
        <v>25</v>
      </c>
      <c r="K233" s="30" t="s">
        <v>123</v>
      </c>
      <c r="L233" s="31">
        <v>43670</v>
      </c>
      <c r="M233" s="32">
        <v>11036</v>
      </c>
    </row>
    <row r="234" spans="1:13" ht="60" x14ac:dyDescent="0.25">
      <c r="C234" s="28">
        <v>18147</v>
      </c>
      <c r="D234" s="29" t="s">
        <v>68</v>
      </c>
      <c r="E234" s="29" t="s">
        <v>334</v>
      </c>
      <c r="F234" s="30" t="s">
        <v>331</v>
      </c>
      <c r="G234" s="30" t="s">
        <v>323</v>
      </c>
      <c r="H234" s="29" t="s">
        <v>277</v>
      </c>
      <c r="I234" s="30" t="s">
        <v>34</v>
      </c>
      <c r="J234" s="29" t="s">
        <v>25</v>
      </c>
      <c r="K234" s="30" t="s">
        <v>123</v>
      </c>
      <c r="L234" s="31">
        <v>43656</v>
      </c>
      <c r="M234" s="32">
        <v>12000</v>
      </c>
    </row>
    <row r="235" spans="1:13" ht="30" x14ac:dyDescent="0.25">
      <c r="C235" s="28">
        <v>19188</v>
      </c>
      <c r="D235" s="29" t="s">
        <v>93</v>
      </c>
      <c r="E235" s="29" t="s">
        <v>330</v>
      </c>
      <c r="F235" s="30" t="s">
        <v>335</v>
      </c>
      <c r="G235" s="30" t="s">
        <v>323</v>
      </c>
      <c r="H235" s="29" t="s">
        <v>277</v>
      </c>
      <c r="I235" s="30" t="s">
        <v>34</v>
      </c>
      <c r="J235" s="29" t="s">
        <v>25</v>
      </c>
      <c r="K235" s="30" t="s">
        <v>91</v>
      </c>
      <c r="L235" s="31">
        <v>43671</v>
      </c>
      <c r="M235" s="32">
        <v>57154</v>
      </c>
    </row>
    <row r="236" spans="1:13" ht="30" x14ac:dyDescent="0.25">
      <c r="C236" s="28">
        <v>20003</v>
      </c>
      <c r="D236" s="29" t="s">
        <v>37</v>
      </c>
      <c r="E236" s="29" t="s">
        <v>336</v>
      </c>
      <c r="F236" s="30" t="s">
        <v>337</v>
      </c>
      <c r="G236" s="30" t="s">
        <v>323</v>
      </c>
      <c r="H236" s="29" t="s">
        <v>338</v>
      </c>
      <c r="I236" s="30" t="s">
        <v>34</v>
      </c>
      <c r="J236" s="29" t="s">
        <v>294</v>
      </c>
      <c r="K236" s="30" t="s">
        <v>26</v>
      </c>
      <c r="L236" s="31">
        <v>43654</v>
      </c>
      <c r="M236" s="32">
        <v>51765</v>
      </c>
    </row>
    <row r="237" spans="1:13" ht="30" x14ac:dyDescent="0.25">
      <c r="C237" s="28">
        <v>20003</v>
      </c>
      <c r="D237" s="29" t="s">
        <v>92</v>
      </c>
      <c r="E237" s="29" t="s">
        <v>336</v>
      </c>
      <c r="F237" s="30" t="s">
        <v>337</v>
      </c>
      <c r="G237" s="30" t="s">
        <v>323</v>
      </c>
      <c r="H237" s="29" t="s">
        <v>338</v>
      </c>
      <c r="I237" s="30" t="s">
        <v>34</v>
      </c>
      <c r="J237" s="29" t="s">
        <v>294</v>
      </c>
      <c r="K237" s="30" t="s">
        <v>26</v>
      </c>
      <c r="L237" s="31">
        <v>43654</v>
      </c>
      <c r="M237" s="32">
        <v>12941</v>
      </c>
    </row>
    <row r="238" spans="1:13" ht="60" x14ac:dyDescent="0.25">
      <c r="C238" s="28">
        <v>19165</v>
      </c>
      <c r="D238" s="29" t="s">
        <v>18</v>
      </c>
      <c r="E238" s="29" t="s">
        <v>339</v>
      </c>
      <c r="F238" s="30" t="s">
        <v>322</v>
      </c>
      <c r="G238" s="30" t="s">
        <v>323</v>
      </c>
      <c r="H238" s="29" t="s">
        <v>333</v>
      </c>
      <c r="I238" s="30" t="s">
        <v>34</v>
      </c>
      <c r="J238" s="29" t="s">
        <v>25</v>
      </c>
      <c r="K238" s="30" t="s">
        <v>340</v>
      </c>
      <c r="L238" s="31">
        <v>43712</v>
      </c>
      <c r="M238" s="32">
        <v>52082</v>
      </c>
    </row>
    <row r="239" spans="1:13" x14ac:dyDescent="0.25">
      <c r="C239" s="28" t="s">
        <v>341</v>
      </c>
      <c r="D239" s="29" t="s">
        <v>142</v>
      </c>
      <c r="E239" s="29" t="s">
        <v>342</v>
      </c>
      <c r="F239" s="30" t="s">
        <v>322</v>
      </c>
      <c r="G239" s="30" t="s">
        <v>323</v>
      </c>
      <c r="H239" s="29" t="s">
        <v>65</v>
      </c>
      <c r="I239" s="30" t="s">
        <v>66</v>
      </c>
      <c r="J239" s="29" t="s">
        <v>25</v>
      </c>
      <c r="K239" s="30" t="s">
        <v>26</v>
      </c>
      <c r="L239" s="31">
        <v>43738</v>
      </c>
      <c r="M239" s="32">
        <v>450</v>
      </c>
    </row>
    <row r="240" spans="1:13" x14ac:dyDescent="0.25">
      <c r="C240" s="28" t="s">
        <v>343</v>
      </c>
      <c r="D240" s="29" t="s">
        <v>50</v>
      </c>
      <c r="E240" s="29" t="s">
        <v>344</v>
      </c>
      <c r="F240" s="30" t="s">
        <v>323</v>
      </c>
      <c r="G240" s="30" t="s">
        <v>323</v>
      </c>
      <c r="H240" s="29" t="s">
        <v>65</v>
      </c>
      <c r="I240" s="30" t="s">
        <v>66</v>
      </c>
      <c r="J240" s="29" t="s">
        <v>25</v>
      </c>
      <c r="K240" s="30" t="s">
        <v>26</v>
      </c>
      <c r="L240" s="31">
        <v>43738</v>
      </c>
      <c r="M240" s="32">
        <v>1000</v>
      </c>
    </row>
    <row r="241" spans="3:13" ht="45" x14ac:dyDescent="0.25">
      <c r="C241" s="28">
        <v>19062</v>
      </c>
      <c r="D241" s="29" t="s">
        <v>176</v>
      </c>
      <c r="E241" s="29" t="s">
        <v>345</v>
      </c>
      <c r="F241" s="30" t="s">
        <v>346</v>
      </c>
      <c r="G241" s="30" t="s">
        <v>323</v>
      </c>
      <c r="H241" s="29" t="s">
        <v>277</v>
      </c>
      <c r="I241" s="30" t="s">
        <v>34</v>
      </c>
      <c r="J241" s="29" t="s">
        <v>90</v>
      </c>
      <c r="K241" s="30" t="s">
        <v>123</v>
      </c>
      <c r="L241" s="31">
        <v>43725</v>
      </c>
      <c r="M241" s="32">
        <v>85033</v>
      </c>
    </row>
    <row r="242" spans="3:13" x14ac:dyDescent="0.25">
      <c r="C242" s="28">
        <v>20044</v>
      </c>
      <c r="D242" s="29" t="s">
        <v>18</v>
      </c>
      <c r="E242" s="29" t="s">
        <v>347</v>
      </c>
      <c r="F242" s="30" t="s">
        <v>322</v>
      </c>
      <c r="G242" s="30" t="s">
        <v>323</v>
      </c>
      <c r="H242" s="29" t="s">
        <v>348</v>
      </c>
      <c r="I242" s="30" t="s">
        <v>34</v>
      </c>
      <c r="J242" s="29" t="s">
        <v>25</v>
      </c>
      <c r="K242" s="30" t="s">
        <v>123</v>
      </c>
      <c r="L242" s="31">
        <v>43747</v>
      </c>
      <c r="M242" s="32">
        <v>11150</v>
      </c>
    </row>
    <row r="243" spans="3:13" ht="30" x14ac:dyDescent="0.25">
      <c r="C243" s="28">
        <v>19060</v>
      </c>
      <c r="D243" s="29" t="s">
        <v>153</v>
      </c>
      <c r="E243" s="29" t="s">
        <v>349</v>
      </c>
      <c r="F243" s="30" t="s">
        <v>350</v>
      </c>
      <c r="G243" s="30" t="s">
        <v>323</v>
      </c>
      <c r="H243" s="29" t="s">
        <v>277</v>
      </c>
      <c r="I243" s="30" t="s">
        <v>34</v>
      </c>
      <c r="J243" s="29" t="s">
        <v>351</v>
      </c>
      <c r="K243" s="30" t="s">
        <v>36</v>
      </c>
      <c r="L243" s="31">
        <v>43762</v>
      </c>
      <c r="M243" s="32">
        <v>129933</v>
      </c>
    </row>
    <row r="244" spans="3:13" ht="30" x14ac:dyDescent="0.25">
      <c r="C244" s="28">
        <v>19045</v>
      </c>
      <c r="D244" s="29" t="s">
        <v>149</v>
      </c>
      <c r="E244" s="29" t="s">
        <v>352</v>
      </c>
      <c r="F244" s="30" t="s">
        <v>331</v>
      </c>
      <c r="G244" s="30" t="s">
        <v>323</v>
      </c>
      <c r="H244" s="29" t="s">
        <v>353</v>
      </c>
      <c r="I244" s="30" t="s">
        <v>34</v>
      </c>
      <c r="J244" s="29" t="s">
        <v>25</v>
      </c>
      <c r="K244" s="30" t="s">
        <v>123</v>
      </c>
      <c r="L244" s="31">
        <v>43741</v>
      </c>
      <c r="M244" s="32">
        <v>152587</v>
      </c>
    </row>
    <row r="245" spans="3:13" ht="30" x14ac:dyDescent="0.25">
      <c r="C245" s="28">
        <v>19178</v>
      </c>
      <c r="D245" s="29" t="s">
        <v>98</v>
      </c>
      <c r="E245" s="29" t="s">
        <v>354</v>
      </c>
      <c r="F245" s="30" t="s">
        <v>337</v>
      </c>
      <c r="G245" s="30" t="s">
        <v>323</v>
      </c>
      <c r="H245" s="29" t="s">
        <v>355</v>
      </c>
      <c r="I245" s="30" t="s">
        <v>34</v>
      </c>
      <c r="J245" s="29" t="s">
        <v>356</v>
      </c>
      <c r="K245" s="30" t="s">
        <v>26</v>
      </c>
      <c r="L245" s="31">
        <v>43761</v>
      </c>
      <c r="M245" s="32">
        <v>361126</v>
      </c>
    </row>
    <row r="246" spans="3:13" ht="30" x14ac:dyDescent="0.25">
      <c r="C246" s="28">
        <v>19178</v>
      </c>
      <c r="D246" s="29" t="s">
        <v>92</v>
      </c>
      <c r="E246" s="29" t="s">
        <v>354</v>
      </c>
      <c r="F246" s="30" t="s">
        <v>337</v>
      </c>
      <c r="G246" s="30" t="s">
        <v>323</v>
      </c>
      <c r="H246" s="29" t="s">
        <v>355</v>
      </c>
      <c r="I246" s="30" t="s">
        <v>34</v>
      </c>
      <c r="J246" s="29" t="s">
        <v>356</v>
      </c>
      <c r="K246" s="30" t="s">
        <v>26</v>
      </c>
      <c r="L246" s="31">
        <v>43761</v>
      </c>
      <c r="M246" s="32">
        <v>19007</v>
      </c>
    </row>
    <row r="247" spans="3:13" ht="45" x14ac:dyDescent="0.25">
      <c r="C247" s="28">
        <v>20036</v>
      </c>
      <c r="D247" s="29" t="s">
        <v>178</v>
      </c>
      <c r="E247" s="29" t="s">
        <v>357</v>
      </c>
      <c r="F247" s="30" t="s">
        <v>322</v>
      </c>
      <c r="G247" s="30" t="s">
        <v>323</v>
      </c>
      <c r="H247" s="29" t="s">
        <v>358</v>
      </c>
      <c r="I247" s="30" t="s">
        <v>24</v>
      </c>
      <c r="J247" s="29" t="s">
        <v>25</v>
      </c>
      <c r="K247" s="30" t="s">
        <v>123</v>
      </c>
      <c r="L247" s="31">
        <v>43783</v>
      </c>
      <c r="M247" s="32">
        <v>152001</v>
      </c>
    </row>
    <row r="248" spans="3:13" ht="30" x14ac:dyDescent="0.25">
      <c r="C248" s="28">
        <v>20097</v>
      </c>
      <c r="D248" s="29" t="s">
        <v>18</v>
      </c>
      <c r="E248" s="29" t="s">
        <v>359</v>
      </c>
      <c r="F248" s="30" t="s">
        <v>322</v>
      </c>
      <c r="G248" s="30" t="s">
        <v>323</v>
      </c>
      <c r="H248" s="29" t="s">
        <v>326</v>
      </c>
      <c r="I248" s="30" t="s">
        <v>34</v>
      </c>
      <c r="J248" s="29" t="s">
        <v>327</v>
      </c>
      <c r="K248" s="30" t="s">
        <v>123</v>
      </c>
      <c r="L248" s="31">
        <v>43804</v>
      </c>
      <c r="M248" s="32">
        <v>27001</v>
      </c>
    </row>
    <row r="249" spans="3:13" x14ac:dyDescent="0.25">
      <c r="C249" s="28" t="s">
        <v>341</v>
      </c>
      <c r="D249" s="29" t="s">
        <v>142</v>
      </c>
      <c r="E249" s="29" t="s">
        <v>342</v>
      </c>
      <c r="F249" s="30" t="s">
        <v>322</v>
      </c>
      <c r="G249" s="30" t="s">
        <v>323</v>
      </c>
      <c r="H249" s="29" t="s">
        <v>94</v>
      </c>
      <c r="I249" s="30" t="s">
        <v>66</v>
      </c>
      <c r="J249" s="29" t="s">
        <v>25</v>
      </c>
      <c r="K249" s="30" t="s">
        <v>26</v>
      </c>
      <c r="L249" s="31">
        <v>43830</v>
      </c>
      <c r="M249" s="32">
        <v>6200</v>
      </c>
    </row>
    <row r="250" spans="3:13" x14ac:dyDescent="0.25">
      <c r="C250" s="28" t="s">
        <v>360</v>
      </c>
      <c r="D250" s="29" t="s">
        <v>74</v>
      </c>
      <c r="E250" s="29" t="s">
        <v>361</v>
      </c>
      <c r="F250" s="30" t="s">
        <v>322</v>
      </c>
      <c r="G250" s="30" t="s">
        <v>323</v>
      </c>
      <c r="H250" s="29" t="s">
        <v>94</v>
      </c>
      <c r="I250" s="30" t="s">
        <v>66</v>
      </c>
      <c r="J250" s="29" t="s">
        <v>25</v>
      </c>
      <c r="K250" s="30" t="s">
        <v>26</v>
      </c>
      <c r="L250" s="31">
        <v>43830</v>
      </c>
      <c r="M250" s="32">
        <v>2400</v>
      </c>
    </row>
    <row r="251" spans="3:13" ht="30" x14ac:dyDescent="0.25">
      <c r="C251" s="28">
        <v>19006</v>
      </c>
      <c r="D251" s="29" t="s">
        <v>161</v>
      </c>
      <c r="E251" s="29" t="s">
        <v>362</v>
      </c>
      <c r="F251" s="30" t="s">
        <v>331</v>
      </c>
      <c r="G251" s="30" t="s">
        <v>323</v>
      </c>
      <c r="H251" s="29" t="s">
        <v>363</v>
      </c>
      <c r="I251" s="30" t="s">
        <v>34</v>
      </c>
      <c r="J251" s="29" t="s">
        <v>90</v>
      </c>
      <c r="K251" s="30" t="s">
        <v>91</v>
      </c>
      <c r="L251" s="31">
        <v>43809</v>
      </c>
      <c r="M251" s="32">
        <v>4701</v>
      </c>
    </row>
    <row r="252" spans="3:13" ht="30" x14ac:dyDescent="0.25">
      <c r="C252" s="28">
        <v>19209</v>
      </c>
      <c r="D252" s="29" t="s">
        <v>131</v>
      </c>
      <c r="E252" s="29" t="s">
        <v>364</v>
      </c>
      <c r="F252" s="30" t="s">
        <v>346</v>
      </c>
      <c r="G252" s="30" t="s">
        <v>323</v>
      </c>
      <c r="H252" s="29" t="s">
        <v>363</v>
      </c>
      <c r="I252" s="30" t="s">
        <v>34</v>
      </c>
      <c r="J252" s="29" t="s">
        <v>365</v>
      </c>
      <c r="K252" s="30" t="s">
        <v>123</v>
      </c>
      <c r="L252" s="31">
        <v>43810</v>
      </c>
      <c r="M252" s="32">
        <v>3750</v>
      </c>
    </row>
    <row r="253" spans="3:13" ht="30" x14ac:dyDescent="0.25">
      <c r="C253" s="28">
        <v>19209</v>
      </c>
      <c r="D253" s="29" t="s">
        <v>191</v>
      </c>
      <c r="E253" s="29" t="s">
        <v>364</v>
      </c>
      <c r="F253" s="30" t="s">
        <v>346</v>
      </c>
      <c r="G253" s="30" t="s">
        <v>323</v>
      </c>
      <c r="H253" s="29" t="s">
        <v>363</v>
      </c>
      <c r="I253" s="30" t="s">
        <v>34</v>
      </c>
      <c r="J253" s="29" t="s">
        <v>365</v>
      </c>
      <c r="K253" s="30" t="s">
        <v>123</v>
      </c>
      <c r="L253" s="31">
        <v>43810</v>
      </c>
      <c r="M253" s="32">
        <v>3750</v>
      </c>
    </row>
    <row r="254" spans="3:13" ht="30" x14ac:dyDescent="0.25">
      <c r="C254" s="28">
        <v>20056</v>
      </c>
      <c r="D254" s="29" t="s">
        <v>37</v>
      </c>
      <c r="E254" s="29" t="s">
        <v>366</v>
      </c>
      <c r="F254" s="30" t="s">
        <v>337</v>
      </c>
      <c r="G254" s="30" t="s">
        <v>323</v>
      </c>
      <c r="H254" s="29" t="s">
        <v>367</v>
      </c>
      <c r="I254" s="30" t="s">
        <v>258</v>
      </c>
      <c r="J254" s="29" t="s">
        <v>25</v>
      </c>
      <c r="K254" s="30" t="s">
        <v>26</v>
      </c>
      <c r="L254" s="31">
        <v>43803</v>
      </c>
      <c r="M254" s="32">
        <v>6979</v>
      </c>
    </row>
    <row r="255" spans="3:13" ht="30" x14ac:dyDescent="0.25">
      <c r="C255" s="28">
        <v>20056</v>
      </c>
      <c r="D255" s="29" t="s">
        <v>92</v>
      </c>
      <c r="E255" s="29" t="s">
        <v>366</v>
      </c>
      <c r="F255" s="30" t="s">
        <v>337</v>
      </c>
      <c r="G255" s="30" t="s">
        <v>323</v>
      </c>
      <c r="H255" s="29" t="s">
        <v>367</v>
      </c>
      <c r="I255" s="30" t="s">
        <v>258</v>
      </c>
      <c r="J255" s="29" t="s">
        <v>25</v>
      </c>
      <c r="K255" s="30" t="s">
        <v>26</v>
      </c>
      <c r="L255" s="31">
        <v>43803</v>
      </c>
      <c r="M255" s="32">
        <v>27917</v>
      </c>
    </row>
    <row r="256" spans="3:13" ht="30" x14ac:dyDescent="0.25">
      <c r="C256" s="28">
        <v>19211</v>
      </c>
      <c r="D256" s="29" t="s">
        <v>74</v>
      </c>
      <c r="E256" s="29" t="s">
        <v>328</v>
      </c>
      <c r="F256" s="30" t="s">
        <v>322</v>
      </c>
      <c r="G256" s="30" t="s">
        <v>323</v>
      </c>
      <c r="H256" s="29" t="s">
        <v>329</v>
      </c>
      <c r="I256" s="30" t="s">
        <v>313</v>
      </c>
      <c r="J256" s="29" t="s">
        <v>25</v>
      </c>
      <c r="K256" s="30" t="s">
        <v>123</v>
      </c>
      <c r="L256" s="31">
        <v>43879</v>
      </c>
      <c r="M256" s="32">
        <v>1282</v>
      </c>
    </row>
    <row r="257" spans="3:13" ht="30" x14ac:dyDescent="0.25">
      <c r="C257" s="28">
        <v>18094</v>
      </c>
      <c r="D257" s="29" t="s">
        <v>154</v>
      </c>
      <c r="E257" s="29" t="s">
        <v>368</v>
      </c>
      <c r="F257" s="30" t="s">
        <v>346</v>
      </c>
      <c r="G257" s="30" t="s">
        <v>323</v>
      </c>
      <c r="H257" s="29" t="s">
        <v>369</v>
      </c>
      <c r="I257" s="30" t="s">
        <v>34</v>
      </c>
      <c r="J257" s="29" t="s">
        <v>370</v>
      </c>
      <c r="K257" s="30" t="s">
        <v>123</v>
      </c>
      <c r="L257" s="31">
        <v>43889</v>
      </c>
      <c r="M257" s="32">
        <v>30000</v>
      </c>
    </row>
    <row r="258" spans="3:13" ht="30" x14ac:dyDescent="0.25">
      <c r="C258" s="28">
        <v>20154</v>
      </c>
      <c r="D258" s="29" t="s">
        <v>54</v>
      </c>
      <c r="E258" s="29" t="s">
        <v>371</v>
      </c>
      <c r="F258" s="30" t="s">
        <v>322</v>
      </c>
      <c r="G258" s="30" t="s">
        <v>323</v>
      </c>
      <c r="H258" s="29" t="s">
        <v>326</v>
      </c>
      <c r="I258" s="30" t="s">
        <v>34</v>
      </c>
      <c r="J258" s="29" t="s">
        <v>372</v>
      </c>
      <c r="K258" s="30" t="s">
        <v>123</v>
      </c>
      <c r="L258" s="31">
        <v>43892</v>
      </c>
      <c r="M258" s="32">
        <v>102609</v>
      </c>
    </row>
    <row r="259" spans="3:13" ht="45" x14ac:dyDescent="0.25">
      <c r="C259" s="28">
        <v>19043</v>
      </c>
      <c r="D259" s="29" t="s">
        <v>142</v>
      </c>
      <c r="E259" s="29" t="s">
        <v>373</v>
      </c>
      <c r="F259" s="30" t="s">
        <v>322</v>
      </c>
      <c r="G259" s="30" t="s">
        <v>323</v>
      </c>
      <c r="H259" s="29" t="s">
        <v>374</v>
      </c>
      <c r="I259" s="30" t="s">
        <v>34</v>
      </c>
      <c r="J259" s="29" t="s">
        <v>25</v>
      </c>
      <c r="K259" s="30" t="s">
        <v>26</v>
      </c>
      <c r="L259" s="31">
        <v>43914</v>
      </c>
      <c r="M259" s="32">
        <v>168342</v>
      </c>
    </row>
    <row r="260" spans="3:13" x14ac:dyDescent="0.25">
      <c r="C260" s="28" t="s">
        <v>341</v>
      </c>
      <c r="D260" s="29" t="s">
        <v>142</v>
      </c>
      <c r="E260" s="29" t="s">
        <v>342</v>
      </c>
      <c r="F260" s="30" t="s">
        <v>322</v>
      </c>
      <c r="G260" s="30" t="s">
        <v>323</v>
      </c>
      <c r="H260" s="29" t="s">
        <v>112</v>
      </c>
      <c r="I260" s="30" t="s">
        <v>66</v>
      </c>
      <c r="J260" s="29" t="s">
        <v>25</v>
      </c>
      <c r="K260" s="30" t="s">
        <v>26</v>
      </c>
      <c r="L260" s="31">
        <v>43921</v>
      </c>
      <c r="M260" s="32">
        <v>4100</v>
      </c>
    </row>
    <row r="261" spans="3:13" x14ac:dyDescent="0.25">
      <c r="C261" s="28" t="s">
        <v>375</v>
      </c>
      <c r="D261" s="29" t="s">
        <v>155</v>
      </c>
      <c r="E261" s="29" t="s">
        <v>376</v>
      </c>
      <c r="F261" s="30" t="s">
        <v>322</v>
      </c>
      <c r="G261" s="30" t="s">
        <v>323</v>
      </c>
      <c r="H261" s="29" t="s">
        <v>112</v>
      </c>
      <c r="I261" s="30" t="s">
        <v>66</v>
      </c>
      <c r="J261" s="29" t="s">
        <v>25</v>
      </c>
      <c r="K261" s="30" t="s">
        <v>26</v>
      </c>
      <c r="L261" s="31">
        <v>43921</v>
      </c>
      <c r="M261" s="32">
        <v>4000</v>
      </c>
    </row>
    <row r="262" spans="3:13" ht="60" x14ac:dyDescent="0.25">
      <c r="C262" s="28">
        <v>20106</v>
      </c>
      <c r="D262" s="29" t="s">
        <v>57</v>
      </c>
      <c r="E262" s="29" t="s">
        <v>377</v>
      </c>
      <c r="F262" s="30" t="s">
        <v>331</v>
      </c>
      <c r="G262" s="30" t="s">
        <v>323</v>
      </c>
      <c r="H262" s="29" t="s">
        <v>277</v>
      </c>
      <c r="I262" s="30" t="s">
        <v>34</v>
      </c>
      <c r="J262" s="29" t="s">
        <v>25</v>
      </c>
      <c r="K262" s="30" t="s">
        <v>123</v>
      </c>
      <c r="L262" s="31">
        <v>43920</v>
      </c>
      <c r="M262" s="32">
        <v>122964</v>
      </c>
    </row>
    <row r="263" spans="3:13" ht="45" x14ac:dyDescent="0.25">
      <c r="C263" s="28">
        <v>20065</v>
      </c>
      <c r="D263" s="29" t="s">
        <v>52</v>
      </c>
      <c r="E263" s="29" t="s">
        <v>378</v>
      </c>
      <c r="F263" s="30" t="s">
        <v>335</v>
      </c>
      <c r="G263" s="30" t="s">
        <v>323</v>
      </c>
      <c r="H263" s="29" t="s">
        <v>277</v>
      </c>
      <c r="I263" s="30" t="s">
        <v>34</v>
      </c>
      <c r="J263" s="29" t="s">
        <v>25</v>
      </c>
      <c r="K263" s="30" t="s">
        <v>36</v>
      </c>
      <c r="L263" s="31">
        <v>43892</v>
      </c>
      <c r="M263" s="32">
        <v>30000</v>
      </c>
    </row>
    <row r="264" spans="3:13" ht="30" x14ac:dyDescent="0.25">
      <c r="C264" s="28">
        <v>20151</v>
      </c>
      <c r="D264" s="29" t="s">
        <v>92</v>
      </c>
      <c r="E264" s="29" t="s">
        <v>379</v>
      </c>
      <c r="F264" s="30" t="s">
        <v>337</v>
      </c>
      <c r="G264" s="30" t="s">
        <v>323</v>
      </c>
      <c r="H264" s="29" t="s">
        <v>380</v>
      </c>
      <c r="I264" s="30" t="s">
        <v>34</v>
      </c>
      <c r="J264" s="29" t="s">
        <v>381</v>
      </c>
      <c r="K264" s="30" t="s">
        <v>26</v>
      </c>
      <c r="L264" s="31">
        <v>43892</v>
      </c>
      <c r="M264" s="32">
        <v>2000</v>
      </c>
    </row>
    <row r="265" spans="3:13" ht="30" x14ac:dyDescent="0.25">
      <c r="C265" s="28">
        <v>20151</v>
      </c>
      <c r="D265" s="29" t="s">
        <v>37</v>
      </c>
      <c r="E265" s="29" t="s">
        <v>379</v>
      </c>
      <c r="F265" s="30" t="s">
        <v>337</v>
      </c>
      <c r="G265" s="30" t="s">
        <v>323</v>
      </c>
      <c r="H265" s="29" t="s">
        <v>380</v>
      </c>
      <c r="I265" s="30" t="s">
        <v>34</v>
      </c>
      <c r="J265" s="29" t="s">
        <v>381</v>
      </c>
      <c r="K265" s="30" t="s">
        <v>26</v>
      </c>
      <c r="L265" s="31">
        <v>43892</v>
      </c>
      <c r="M265" s="32">
        <v>2000</v>
      </c>
    </row>
    <row r="266" spans="3:13" ht="45" x14ac:dyDescent="0.25">
      <c r="C266" s="28">
        <v>20088</v>
      </c>
      <c r="D266" s="29" t="s">
        <v>178</v>
      </c>
      <c r="E266" s="29" t="s">
        <v>382</v>
      </c>
      <c r="F266" s="30" t="s">
        <v>322</v>
      </c>
      <c r="G266" s="30" t="s">
        <v>323</v>
      </c>
      <c r="H266" s="29" t="s">
        <v>333</v>
      </c>
      <c r="I266" s="30" t="s">
        <v>34</v>
      </c>
      <c r="J266" s="29" t="s">
        <v>25</v>
      </c>
      <c r="K266" s="30" t="s">
        <v>36</v>
      </c>
      <c r="L266" s="31">
        <v>43934</v>
      </c>
      <c r="M266" s="32">
        <v>83489</v>
      </c>
    </row>
    <row r="267" spans="3:13" ht="45" x14ac:dyDescent="0.25">
      <c r="C267" s="28">
        <v>20080</v>
      </c>
      <c r="D267" s="29" t="s">
        <v>207</v>
      </c>
      <c r="E267" s="29" t="s">
        <v>383</v>
      </c>
      <c r="F267" s="30" t="s">
        <v>384</v>
      </c>
      <c r="G267" s="30" t="s">
        <v>323</v>
      </c>
      <c r="H267" s="29" t="s">
        <v>385</v>
      </c>
      <c r="I267" s="30" t="s">
        <v>24</v>
      </c>
      <c r="J267" s="29" t="s">
        <v>25</v>
      </c>
      <c r="K267" s="30" t="s">
        <v>123</v>
      </c>
      <c r="L267" s="31">
        <v>43935</v>
      </c>
      <c r="M267" s="32">
        <v>28628</v>
      </c>
    </row>
    <row r="268" spans="3:13" ht="30" x14ac:dyDescent="0.25">
      <c r="C268" s="28">
        <v>20131</v>
      </c>
      <c r="D268" s="29" t="s">
        <v>118</v>
      </c>
      <c r="E268" s="29" t="s">
        <v>386</v>
      </c>
      <c r="F268" s="30" t="s">
        <v>331</v>
      </c>
      <c r="G268" s="30" t="s">
        <v>323</v>
      </c>
      <c r="H268" s="29" t="s">
        <v>387</v>
      </c>
      <c r="I268" s="30" t="s">
        <v>24</v>
      </c>
      <c r="J268" s="29" t="s">
        <v>381</v>
      </c>
      <c r="K268" s="30" t="s">
        <v>26</v>
      </c>
      <c r="L268" s="31">
        <v>43942</v>
      </c>
      <c r="M268" s="32">
        <v>3750</v>
      </c>
    </row>
    <row r="269" spans="3:13" ht="60" x14ac:dyDescent="0.25">
      <c r="C269" s="28">
        <v>20110</v>
      </c>
      <c r="D269" s="29" t="s">
        <v>74</v>
      </c>
      <c r="E269" s="29" t="s">
        <v>388</v>
      </c>
      <c r="F269" s="30" t="s">
        <v>322</v>
      </c>
      <c r="G269" s="30" t="s">
        <v>323</v>
      </c>
      <c r="H269" s="29" t="s">
        <v>333</v>
      </c>
      <c r="I269" s="30" t="s">
        <v>34</v>
      </c>
      <c r="J269" s="29" t="s">
        <v>90</v>
      </c>
      <c r="K269" s="30" t="s">
        <v>123</v>
      </c>
      <c r="L269" s="31">
        <v>43972</v>
      </c>
      <c r="M269" s="32">
        <v>22030</v>
      </c>
    </row>
    <row r="270" spans="3:13" ht="75" x14ac:dyDescent="0.25">
      <c r="C270" s="28">
        <v>18147</v>
      </c>
      <c r="D270" s="29" t="s">
        <v>68</v>
      </c>
      <c r="E270" s="29" t="s">
        <v>389</v>
      </c>
      <c r="F270" s="30" t="s">
        <v>331</v>
      </c>
      <c r="G270" s="30" t="s">
        <v>323</v>
      </c>
      <c r="H270" s="29" t="s">
        <v>277</v>
      </c>
      <c r="I270" s="30" t="s">
        <v>34</v>
      </c>
      <c r="J270" s="29" t="s">
        <v>25</v>
      </c>
      <c r="K270" s="30" t="s">
        <v>123</v>
      </c>
      <c r="L270" s="31">
        <v>43973</v>
      </c>
      <c r="M270" s="32">
        <v>24000</v>
      </c>
    </row>
    <row r="271" spans="3:13" ht="30" x14ac:dyDescent="0.25">
      <c r="C271" s="28">
        <v>20187</v>
      </c>
      <c r="D271" s="29" t="s">
        <v>55</v>
      </c>
      <c r="E271" s="29" t="s">
        <v>390</v>
      </c>
      <c r="F271" s="30" t="s">
        <v>337</v>
      </c>
      <c r="G271" s="30" t="s">
        <v>323</v>
      </c>
      <c r="H271" s="29" t="s">
        <v>387</v>
      </c>
      <c r="I271" s="30" t="s">
        <v>34</v>
      </c>
      <c r="J271" s="29" t="s">
        <v>380</v>
      </c>
      <c r="K271" s="30" t="s">
        <v>26</v>
      </c>
      <c r="L271" s="31">
        <v>43964</v>
      </c>
      <c r="M271" s="32">
        <v>41640</v>
      </c>
    </row>
    <row r="272" spans="3:13" ht="30" x14ac:dyDescent="0.25">
      <c r="C272" s="28">
        <v>20187</v>
      </c>
      <c r="D272" s="29" t="s">
        <v>92</v>
      </c>
      <c r="E272" s="29" t="s">
        <v>390</v>
      </c>
      <c r="F272" s="30" t="s">
        <v>337</v>
      </c>
      <c r="G272" s="30" t="s">
        <v>323</v>
      </c>
      <c r="H272" s="29" t="s">
        <v>387</v>
      </c>
      <c r="I272" s="30" t="s">
        <v>34</v>
      </c>
      <c r="J272" s="29" t="s">
        <v>380</v>
      </c>
      <c r="K272" s="30" t="s">
        <v>26</v>
      </c>
      <c r="L272" s="31">
        <v>43964</v>
      </c>
      <c r="M272" s="32">
        <v>41641</v>
      </c>
    </row>
    <row r="273" spans="1:13" ht="60" x14ac:dyDescent="0.25">
      <c r="C273" s="28">
        <v>19165</v>
      </c>
      <c r="D273" s="29" t="s">
        <v>18</v>
      </c>
      <c r="E273" s="29" t="s">
        <v>339</v>
      </c>
      <c r="F273" s="30" t="s">
        <v>322</v>
      </c>
      <c r="G273" s="30" t="s">
        <v>323</v>
      </c>
      <c r="H273" s="29" t="s">
        <v>333</v>
      </c>
      <c r="I273" s="30" t="s">
        <v>34</v>
      </c>
      <c r="J273" s="29" t="s">
        <v>25</v>
      </c>
      <c r="K273" s="30" t="s">
        <v>340</v>
      </c>
      <c r="L273" s="31">
        <v>43991</v>
      </c>
      <c r="M273" s="32">
        <v>37146</v>
      </c>
    </row>
    <row r="274" spans="1:13" x14ac:dyDescent="0.25">
      <c r="C274" s="28" t="s">
        <v>341</v>
      </c>
      <c r="D274" s="29" t="s">
        <v>142</v>
      </c>
      <c r="E274" s="29" t="s">
        <v>342</v>
      </c>
      <c r="F274" s="30" t="s">
        <v>322</v>
      </c>
      <c r="G274" s="30" t="s">
        <v>323</v>
      </c>
      <c r="H274" s="29" t="s">
        <v>129</v>
      </c>
      <c r="I274" s="30" t="s">
        <v>66</v>
      </c>
      <c r="J274" s="29" t="s">
        <v>25</v>
      </c>
      <c r="K274" s="30" t="s">
        <v>26</v>
      </c>
      <c r="L274" s="31">
        <v>44012</v>
      </c>
      <c r="M274" s="32">
        <v>4000</v>
      </c>
    </row>
    <row r="275" spans="1:13" ht="60" x14ac:dyDescent="0.25">
      <c r="C275" s="28">
        <v>20071</v>
      </c>
      <c r="D275" s="29" t="s">
        <v>229</v>
      </c>
      <c r="E275" s="29" t="s">
        <v>391</v>
      </c>
      <c r="F275" s="30" t="s">
        <v>384</v>
      </c>
      <c r="G275" s="30" t="s">
        <v>323</v>
      </c>
      <c r="H275" s="29" t="s">
        <v>392</v>
      </c>
      <c r="I275" s="30" t="s">
        <v>258</v>
      </c>
      <c r="J275" s="29" t="s">
        <v>25</v>
      </c>
      <c r="K275" s="30" t="s">
        <v>123</v>
      </c>
      <c r="L275" s="31">
        <v>43999</v>
      </c>
      <c r="M275" s="32">
        <v>70000</v>
      </c>
    </row>
    <row r="276" spans="1:13" x14ac:dyDescent="0.25">
      <c r="A276" s="26"/>
      <c r="B276" s="26"/>
      <c r="C276" s="31"/>
      <c r="D276" s="34"/>
      <c r="E276" s="35"/>
      <c r="F276" s="29"/>
      <c r="G276" s="30"/>
      <c r="H276" s="30"/>
      <c r="I276" s="29"/>
      <c r="J276" s="33"/>
      <c r="K276" s="33"/>
      <c r="L276" s="33"/>
      <c r="M276" s="36"/>
    </row>
    <row r="277" spans="1:13" ht="21" x14ac:dyDescent="0.25">
      <c r="A277" s="20"/>
      <c r="B277" s="37" t="s">
        <v>393</v>
      </c>
      <c r="C277" s="38"/>
      <c r="D277" s="39"/>
      <c r="E277" s="40"/>
      <c r="F277" s="41"/>
      <c r="G277" s="42"/>
      <c r="H277" s="42" t="s">
        <v>2</v>
      </c>
      <c r="I277" s="43">
        <f>COUNT(M279:M282)</f>
        <v>2</v>
      </c>
      <c r="J277" s="44"/>
      <c r="K277" s="44"/>
      <c r="L277" s="43" t="s">
        <v>3</v>
      </c>
      <c r="M277" s="49">
        <f>SUM(M279:M282)</f>
        <v>16283</v>
      </c>
    </row>
    <row r="278" spans="1:13" ht="37.5" x14ac:dyDescent="0.25">
      <c r="A278" s="21"/>
      <c r="B278" s="21"/>
      <c r="C278" s="22" t="s">
        <v>5</v>
      </c>
      <c r="D278" s="23" t="s">
        <v>6</v>
      </c>
      <c r="E278" s="24" t="s">
        <v>7</v>
      </c>
      <c r="F278" s="24" t="s">
        <v>8</v>
      </c>
      <c r="G278" s="24" t="s">
        <v>9</v>
      </c>
      <c r="H278" s="24" t="s">
        <v>10</v>
      </c>
      <c r="I278" s="24" t="s">
        <v>11</v>
      </c>
      <c r="J278" s="24" t="s">
        <v>12</v>
      </c>
      <c r="K278" s="24" t="s">
        <v>13</v>
      </c>
      <c r="L278" s="25" t="s">
        <v>14</v>
      </c>
      <c r="M278" s="25" t="s">
        <v>3</v>
      </c>
    </row>
    <row r="279" spans="1:13" x14ac:dyDescent="0.25">
      <c r="C279" s="28"/>
      <c r="D279" s="29"/>
      <c r="E279" s="29"/>
      <c r="F279" s="30"/>
      <c r="G279" s="30"/>
      <c r="H279" s="29"/>
      <c r="I279" s="30"/>
      <c r="J279" s="29"/>
      <c r="K279" s="30"/>
      <c r="L279" s="31"/>
      <c r="M279" s="32"/>
    </row>
    <row r="280" spans="1:13" x14ac:dyDescent="0.25">
      <c r="C280" s="28" t="s">
        <v>394</v>
      </c>
      <c r="D280" s="29" t="s">
        <v>113</v>
      </c>
      <c r="E280" s="29" t="s">
        <v>393</v>
      </c>
      <c r="F280" s="30" t="s">
        <v>395</v>
      </c>
      <c r="G280" s="30" t="s">
        <v>323</v>
      </c>
      <c r="H280" s="29" t="s">
        <v>65</v>
      </c>
      <c r="I280" s="30" t="s">
        <v>66</v>
      </c>
      <c r="J280" s="29" t="s">
        <v>25</v>
      </c>
      <c r="K280" s="30" t="s">
        <v>26</v>
      </c>
      <c r="L280" s="31">
        <v>43738</v>
      </c>
      <c r="M280" s="32">
        <v>17932</v>
      </c>
    </row>
    <row r="281" spans="1:13" x14ac:dyDescent="0.25">
      <c r="C281" s="28" t="s">
        <v>394</v>
      </c>
      <c r="D281" s="29" t="s">
        <v>113</v>
      </c>
      <c r="E281" s="29" t="s">
        <v>393</v>
      </c>
      <c r="F281" s="30" t="s">
        <v>395</v>
      </c>
      <c r="G281" s="30" t="s">
        <v>323</v>
      </c>
      <c r="H281" s="29" t="s">
        <v>94</v>
      </c>
      <c r="I281" s="30" t="s">
        <v>66</v>
      </c>
      <c r="J281" s="29" t="s">
        <v>25</v>
      </c>
      <c r="K281" s="30" t="s">
        <v>26</v>
      </c>
      <c r="L281" s="31">
        <v>43830</v>
      </c>
      <c r="M281" s="32">
        <v>-1649</v>
      </c>
    </row>
    <row r="282" spans="1:13" x14ac:dyDescent="0.25">
      <c r="A282" s="26"/>
      <c r="B282" s="26"/>
      <c r="C282" s="28"/>
      <c r="D282" s="46"/>
      <c r="E282" s="35"/>
      <c r="F282" s="30"/>
      <c r="G282" s="30"/>
      <c r="H282" s="33"/>
      <c r="I282" s="30"/>
      <c r="J282" s="33"/>
      <c r="K282" s="30"/>
      <c r="L282" s="31"/>
      <c r="M282" s="36"/>
    </row>
    <row r="283" spans="1:13" ht="21" x14ac:dyDescent="0.25">
      <c r="A283" s="20"/>
      <c r="B283" s="37" t="s">
        <v>396</v>
      </c>
      <c r="C283" s="38"/>
      <c r="D283" s="39"/>
      <c r="E283" s="40"/>
      <c r="F283" s="41"/>
      <c r="G283" s="42"/>
      <c r="H283" s="42" t="s">
        <v>2</v>
      </c>
      <c r="I283" s="43">
        <f>COUNT(M285:M307)</f>
        <v>21</v>
      </c>
      <c r="J283" s="44"/>
      <c r="K283" s="44"/>
      <c r="L283" s="43" t="s">
        <v>3</v>
      </c>
      <c r="M283" s="49">
        <f>SUM(M285:M307)</f>
        <v>225397.19</v>
      </c>
    </row>
    <row r="284" spans="1:13" ht="37.5" x14ac:dyDescent="0.25">
      <c r="A284" s="21"/>
      <c r="B284" s="21"/>
      <c r="C284" s="22" t="s">
        <v>5</v>
      </c>
      <c r="D284" s="23" t="s">
        <v>6</v>
      </c>
      <c r="E284" s="24" t="s">
        <v>7</v>
      </c>
      <c r="F284" s="24" t="s">
        <v>8</v>
      </c>
      <c r="G284" s="24" t="s">
        <v>9</v>
      </c>
      <c r="H284" s="24" t="s">
        <v>10</v>
      </c>
      <c r="I284" s="24" t="s">
        <v>11</v>
      </c>
      <c r="J284" s="24" t="s">
        <v>12</v>
      </c>
      <c r="K284" s="24" t="s">
        <v>13</v>
      </c>
      <c r="L284" s="25" t="s">
        <v>14</v>
      </c>
      <c r="M284" s="25" t="s">
        <v>3</v>
      </c>
    </row>
    <row r="285" spans="1:13" x14ac:dyDescent="0.25">
      <c r="C285" s="28"/>
      <c r="D285" s="29"/>
      <c r="E285" s="29"/>
      <c r="F285" s="30"/>
      <c r="G285" s="30"/>
      <c r="H285" s="29"/>
      <c r="I285" s="30"/>
      <c r="J285" s="29"/>
      <c r="K285" s="30"/>
      <c r="L285" s="31"/>
      <c r="M285" s="32"/>
    </row>
    <row r="286" spans="1:13" ht="30" x14ac:dyDescent="0.25">
      <c r="C286" s="28">
        <v>16155</v>
      </c>
      <c r="D286" s="29" t="s">
        <v>98</v>
      </c>
      <c r="E286" s="29" t="s">
        <v>397</v>
      </c>
      <c r="F286" s="30" t="s">
        <v>398</v>
      </c>
      <c r="G286" s="30" t="s">
        <v>323</v>
      </c>
      <c r="H286" s="29" t="s">
        <v>355</v>
      </c>
      <c r="I286" s="30" t="s">
        <v>34</v>
      </c>
      <c r="J286" s="29" t="s">
        <v>356</v>
      </c>
      <c r="K286" s="30" t="s">
        <v>26</v>
      </c>
      <c r="L286" s="31">
        <v>43647</v>
      </c>
      <c r="M286" s="32">
        <v>7205</v>
      </c>
    </row>
    <row r="287" spans="1:13" ht="30" x14ac:dyDescent="0.25">
      <c r="C287" s="28">
        <v>20018</v>
      </c>
      <c r="D287" s="29" t="s">
        <v>92</v>
      </c>
      <c r="E287" s="29" t="s">
        <v>399</v>
      </c>
      <c r="F287" s="30" t="s">
        <v>398</v>
      </c>
      <c r="G287" s="30" t="s">
        <v>323</v>
      </c>
      <c r="H287" s="29" t="s">
        <v>310</v>
      </c>
      <c r="I287" s="30" t="s">
        <v>34</v>
      </c>
      <c r="J287" s="29" t="s">
        <v>400</v>
      </c>
      <c r="K287" s="30" t="s">
        <v>26</v>
      </c>
      <c r="L287" s="31">
        <v>43685</v>
      </c>
      <c r="M287" s="32">
        <v>7120</v>
      </c>
    </row>
    <row r="288" spans="1:13" ht="30" x14ac:dyDescent="0.25">
      <c r="C288" s="28">
        <v>20018</v>
      </c>
      <c r="D288" s="29" t="s">
        <v>55</v>
      </c>
      <c r="E288" s="29" t="s">
        <v>399</v>
      </c>
      <c r="F288" s="30" t="s">
        <v>398</v>
      </c>
      <c r="G288" s="30" t="s">
        <v>323</v>
      </c>
      <c r="H288" s="29" t="s">
        <v>310</v>
      </c>
      <c r="I288" s="30" t="s">
        <v>34</v>
      </c>
      <c r="J288" s="29" t="s">
        <v>400</v>
      </c>
      <c r="K288" s="30" t="s">
        <v>26</v>
      </c>
      <c r="L288" s="31">
        <v>43685</v>
      </c>
      <c r="M288" s="32">
        <v>7120</v>
      </c>
    </row>
    <row r="289" spans="3:13" ht="30" x14ac:dyDescent="0.25">
      <c r="C289" s="28" t="s">
        <v>401</v>
      </c>
      <c r="D289" s="29" t="s">
        <v>92</v>
      </c>
      <c r="E289" s="29" t="s">
        <v>396</v>
      </c>
      <c r="F289" s="30" t="s">
        <v>398</v>
      </c>
      <c r="G289" s="30" t="s">
        <v>323</v>
      </c>
      <c r="H289" s="29" t="s">
        <v>65</v>
      </c>
      <c r="I289" s="30" t="s">
        <v>66</v>
      </c>
      <c r="J289" s="29" t="s">
        <v>25</v>
      </c>
      <c r="K289" s="30" t="s">
        <v>26</v>
      </c>
      <c r="L289" s="31">
        <v>43738</v>
      </c>
      <c r="M289" s="32">
        <v>10015</v>
      </c>
    </row>
    <row r="290" spans="3:13" ht="30" x14ac:dyDescent="0.25">
      <c r="C290" s="28" t="s">
        <v>402</v>
      </c>
      <c r="D290" s="29" t="s">
        <v>92</v>
      </c>
      <c r="E290" s="29" t="s">
        <v>396</v>
      </c>
      <c r="F290" s="30" t="s">
        <v>398</v>
      </c>
      <c r="G290" s="30" t="s">
        <v>323</v>
      </c>
      <c r="H290" s="29" t="s">
        <v>65</v>
      </c>
      <c r="I290" s="30" t="s">
        <v>66</v>
      </c>
      <c r="J290" s="29" t="s">
        <v>25</v>
      </c>
      <c r="K290" s="30" t="s">
        <v>26</v>
      </c>
      <c r="L290" s="31">
        <v>43738</v>
      </c>
      <c r="M290" s="32">
        <v>5000</v>
      </c>
    </row>
    <row r="291" spans="3:13" ht="30" x14ac:dyDescent="0.25">
      <c r="C291" s="28">
        <v>20089</v>
      </c>
      <c r="D291" s="29" t="s">
        <v>37</v>
      </c>
      <c r="E291" s="29" t="s">
        <v>403</v>
      </c>
      <c r="F291" s="30" t="s">
        <v>398</v>
      </c>
      <c r="G291" s="30" t="s">
        <v>323</v>
      </c>
      <c r="H291" s="29" t="s">
        <v>310</v>
      </c>
      <c r="I291" s="30" t="s">
        <v>34</v>
      </c>
      <c r="J291" s="29" t="s">
        <v>381</v>
      </c>
      <c r="K291" s="30" t="s">
        <v>26</v>
      </c>
      <c r="L291" s="31">
        <v>43791</v>
      </c>
      <c r="M291" s="32">
        <v>1250</v>
      </c>
    </row>
    <row r="292" spans="3:13" ht="30" x14ac:dyDescent="0.25">
      <c r="C292" s="28">
        <v>20089</v>
      </c>
      <c r="D292" s="29" t="s">
        <v>92</v>
      </c>
      <c r="E292" s="29" t="s">
        <v>403</v>
      </c>
      <c r="F292" s="30" t="s">
        <v>398</v>
      </c>
      <c r="G292" s="30" t="s">
        <v>323</v>
      </c>
      <c r="H292" s="29" t="s">
        <v>310</v>
      </c>
      <c r="I292" s="30" t="s">
        <v>34</v>
      </c>
      <c r="J292" s="29" t="s">
        <v>381</v>
      </c>
      <c r="K292" s="30" t="s">
        <v>26</v>
      </c>
      <c r="L292" s="31">
        <v>43791</v>
      </c>
      <c r="M292" s="32">
        <v>1250</v>
      </c>
    </row>
    <row r="293" spans="3:13" ht="30" x14ac:dyDescent="0.25">
      <c r="C293" s="28">
        <v>20090</v>
      </c>
      <c r="D293" s="29" t="s">
        <v>55</v>
      </c>
      <c r="E293" s="29" t="s">
        <v>404</v>
      </c>
      <c r="F293" s="30" t="s">
        <v>398</v>
      </c>
      <c r="G293" s="30" t="s">
        <v>323</v>
      </c>
      <c r="H293" s="29" t="s">
        <v>310</v>
      </c>
      <c r="I293" s="30" t="s">
        <v>34</v>
      </c>
      <c r="J293" s="29" t="s">
        <v>381</v>
      </c>
      <c r="K293" s="30" t="s">
        <v>26</v>
      </c>
      <c r="L293" s="31">
        <v>43791</v>
      </c>
      <c r="M293" s="32">
        <v>6000</v>
      </c>
    </row>
    <row r="294" spans="3:13" ht="30" x14ac:dyDescent="0.25">
      <c r="C294" s="28">
        <v>20090</v>
      </c>
      <c r="D294" s="29" t="s">
        <v>92</v>
      </c>
      <c r="E294" s="29" t="s">
        <v>404</v>
      </c>
      <c r="F294" s="30" t="s">
        <v>398</v>
      </c>
      <c r="G294" s="30" t="s">
        <v>323</v>
      </c>
      <c r="H294" s="29" t="s">
        <v>310</v>
      </c>
      <c r="I294" s="30" t="s">
        <v>34</v>
      </c>
      <c r="J294" s="29" t="s">
        <v>381</v>
      </c>
      <c r="K294" s="30" t="s">
        <v>26</v>
      </c>
      <c r="L294" s="31">
        <v>43791</v>
      </c>
      <c r="M294" s="32">
        <v>6000</v>
      </c>
    </row>
    <row r="295" spans="3:13" ht="30" x14ac:dyDescent="0.25">
      <c r="C295" s="28">
        <v>19124</v>
      </c>
      <c r="D295" s="29" t="s">
        <v>92</v>
      </c>
      <c r="E295" s="29" t="s">
        <v>405</v>
      </c>
      <c r="F295" s="30" t="s">
        <v>398</v>
      </c>
      <c r="G295" s="30" t="s">
        <v>323</v>
      </c>
      <c r="H295" s="29" t="s">
        <v>406</v>
      </c>
      <c r="I295" s="30" t="s">
        <v>34</v>
      </c>
      <c r="J295" s="29" t="s">
        <v>42</v>
      </c>
      <c r="K295" s="30" t="s">
        <v>26</v>
      </c>
      <c r="L295" s="31">
        <v>43773</v>
      </c>
      <c r="M295" s="32">
        <v>18489</v>
      </c>
    </row>
    <row r="296" spans="3:13" ht="30" x14ac:dyDescent="0.25">
      <c r="C296" s="28" t="s">
        <v>401</v>
      </c>
      <c r="D296" s="29" t="s">
        <v>92</v>
      </c>
      <c r="E296" s="29" t="s">
        <v>396</v>
      </c>
      <c r="F296" s="30" t="s">
        <v>398</v>
      </c>
      <c r="G296" s="30" t="s">
        <v>323</v>
      </c>
      <c r="H296" s="29" t="s">
        <v>94</v>
      </c>
      <c r="I296" s="30" t="s">
        <v>66</v>
      </c>
      <c r="J296" s="29" t="s">
        <v>25</v>
      </c>
      <c r="K296" s="30" t="s">
        <v>26</v>
      </c>
      <c r="L296" s="31">
        <v>43830</v>
      </c>
      <c r="M296" s="32">
        <v>5360</v>
      </c>
    </row>
    <row r="297" spans="3:13" ht="30" x14ac:dyDescent="0.25">
      <c r="C297" s="28" t="s">
        <v>402</v>
      </c>
      <c r="D297" s="29" t="s">
        <v>92</v>
      </c>
      <c r="E297" s="29" t="s">
        <v>396</v>
      </c>
      <c r="F297" s="30" t="s">
        <v>398</v>
      </c>
      <c r="G297" s="30" t="s">
        <v>323</v>
      </c>
      <c r="H297" s="29" t="s">
        <v>94</v>
      </c>
      <c r="I297" s="30" t="s">
        <v>66</v>
      </c>
      <c r="J297" s="29" t="s">
        <v>25</v>
      </c>
      <c r="K297" s="30" t="s">
        <v>26</v>
      </c>
      <c r="L297" s="31">
        <v>43830</v>
      </c>
      <c r="M297" s="32">
        <v>1000</v>
      </c>
    </row>
    <row r="298" spans="3:13" ht="30" x14ac:dyDescent="0.25">
      <c r="C298" s="28">
        <v>20126</v>
      </c>
      <c r="D298" s="29" t="s">
        <v>37</v>
      </c>
      <c r="E298" s="29" t="s">
        <v>407</v>
      </c>
      <c r="F298" s="30" t="s">
        <v>398</v>
      </c>
      <c r="G298" s="30" t="s">
        <v>323</v>
      </c>
      <c r="H298" s="29" t="s">
        <v>408</v>
      </c>
      <c r="I298" s="30" t="s">
        <v>34</v>
      </c>
      <c r="J298" s="29" t="s">
        <v>409</v>
      </c>
      <c r="K298" s="30" t="s">
        <v>26</v>
      </c>
      <c r="L298" s="31">
        <v>43860</v>
      </c>
      <c r="M298" s="32">
        <v>10500</v>
      </c>
    </row>
    <row r="299" spans="3:13" ht="30" x14ac:dyDescent="0.25">
      <c r="C299" s="28">
        <v>20126</v>
      </c>
      <c r="D299" s="29" t="s">
        <v>92</v>
      </c>
      <c r="E299" s="29" t="s">
        <v>407</v>
      </c>
      <c r="F299" s="30" t="s">
        <v>398</v>
      </c>
      <c r="G299" s="30" t="s">
        <v>323</v>
      </c>
      <c r="H299" s="29" t="s">
        <v>408</v>
      </c>
      <c r="I299" s="30" t="s">
        <v>34</v>
      </c>
      <c r="J299" s="29" t="s">
        <v>409</v>
      </c>
      <c r="K299" s="30" t="s">
        <v>26</v>
      </c>
      <c r="L299" s="31">
        <v>43860</v>
      </c>
      <c r="M299" s="32">
        <v>10500</v>
      </c>
    </row>
    <row r="300" spans="3:13" ht="30" x14ac:dyDescent="0.25">
      <c r="C300" s="28">
        <v>20130</v>
      </c>
      <c r="D300" s="29" t="s">
        <v>92</v>
      </c>
      <c r="E300" s="29" t="s">
        <v>410</v>
      </c>
      <c r="F300" s="30" t="s">
        <v>398</v>
      </c>
      <c r="G300" s="30" t="s">
        <v>323</v>
      </c>
      <c r="H300" s="29" t="s">
        <v>411</v>
      </c>
      <c r="I300" s="30" t="s">
        <v>24</v>
      </c>
      <c r="J300" s="29" t="s">
        <v>25</v>
      </c>
      <c r="K300" s="30" t="s">
        <v>26</v>
      </c>
      <c r="L300" s="31">
        <v>43864</v>
      </c>
      <c r="M300" s="32">
        <v>13352</v>
      </c>
    </row>
    <row r="301" spans="3:13" ht="30" x14ac:dyDescent="0.25">
      <c r="C301" s="28" t="s">
        <v>401</v>
      </c>
      <c r="D301" s="29" t="s">
        <v>92</v>
      </c>
      <c r="E301" s="29" t="s">
        <v>396</v>
      </c>
      <c r="F301" s="30" t="s">
        <v>398</v>
      </c>
      <c r="G301" s="30" t="s">
        <v>323</v>
      </c>
      <c r="H301" s="29" t="s">
        <v>112</v>
      </c>
      <c r="I301" s="30" t="s">
        <v>66</v>
      </c>
      <c r="J301" s="29" t="s">
        <v>25</v>
      </c>
      <c r="K301" s="30" t="s">
        <v>26</v>
      </c>
      <c r="L301" s="31">
        <v>43921</v>
      </c>
      <c r="M301" s="32">
        <v>27861.47</v>
      </c>
    </row>
    <row r="302" spans="3:13" ht="30" x14ac:dyDescent="0.25">
      <c r="C302" s="28">
        <v>20131</v>
      </c>
      <c r="D302" s="29" t="s">
        <v>37</v>
      </c>
      <c r="E302" s="29" t="s">
        <v>386</v>
      </c>
      <c r="F302" s="30" t="s">
        <v>398</v>
      </c>
      <c r="G302" s="30" t="s">
        <v>323</v>
      </c>
      <c r="H302" s="29" t="s">
        <v>387</v>
      </c>
      <c r="I302" s="30" t="s">
        <v>24</v>
      </c>
      <c r="J302" s="29" t="s">
        <v>381</v>
      </c>
      <c r="K302" s="30" t="s">
        <v>26</v>
      </c>
      <c r="L302" s="31">
        <v>43942</v>
      </c>
      <c r="M302" s="32">
        <v>18750</v>
      </c>
    </row>
    <row r="303" spans="3:13" ht="30" x14ac:dyDescent="0.25">
      <c r="C303" s="28">
        <v>20131</v>
      </c>
      <c r="D303" s="29" t="s">
        <v>55</v>
      </c>
      <c r="E303" s="29" t="s">
        <v>386</v>
      </c>
      <c r="F303" s="30" t="s">
        <v>398</v>
      </c>
      <c r="G303" s="30" t="s">
        <v>323</v>
      </c>
      <c r="H303" s="29" t="s">
        <v>387</v>
      </c>
      <c r="I303" s="30" t="s">
        <v>24</v>
      </c>
      <c r="J303" s="29" t="s">
        <v>381</v>
      </c>
      <c r="K303" s="30" t="s">
        <v>26</v>
      </c>
      <c r="L303" s="31">
        <v>43942</v>
      </c>
      <c r="M303" s="32">
        <v>18750</v>
      </c>
    </row>
    <row r="304" spans="3:13" ht="30" x14ac:dyDescent="0.25">
      <c r="C304" s="28">
        <v>20131</v>
      </c>
      <c r="D304" s="29" t="s">
        <v>92</v>
      </c>
      <c r="E304" s="29" t="s">
        <v>386</v>
      </c>
      <c r="F304" s="30" t="s">
        <v>398</v>
      </c>
      <c r="G304" s="30" t="s">
        <v>323</v>
      </c>
      <c r="H304" s="29" t="s">
        <v>387</v>
      </c>
      <c r="I304" s="30" t="s">
        <v>24</v>
      </c>
      <c r="J304" s="29" t="s">
        <v>381</v>
      </c>
      <c r="K304" s="30" t="s">
        <v>26</v>
      </c>
      <c r="L304" s="31">
        <v>43942</v>
      </c>
      <c r="M304" s="32">
        <v>33750</v>
      </c>
    </row>
    <row r="305" spans="1:13" ht="30" x14ac:dyDescent="0.25">
      <c r="C305" s="28" t="s">
        <v>401</v>
      </c>
      <c r="D305" s="29" t="s">
        <v>92</v>
      </c>
      <c r="E305" s="29" t="s">
        <v>396</v>
      </c>
      <c r="F305" s="30" t="s">
        <v>398</v>
      </c>
      <c r="G305" s="30" t="s">
        <v>323</v>
      </c>
      <c r="H305" s="29" t="s">
        <v>129</v>
      </c>
      <c r="I305" s="30" t="s">
        <v>66</v>
      </c>
      <c r="J305" s="29" t="s">
        <v>25</v>
      </c>
      <c r="K305" s="30" t="s">
        <v>26</v>
      </c>
      <c r="L305" s="31">
        <v>44012</v>
      </c>
      <c r="M305" s="32">
        <v>11624.72</v>
      </c>
    </row>
    <row r="306" spans="1:13" ht="30" x14ac:dyDescent="0.25">
      <c r="C306" s="28" t="s">
        <v>402</v>
      </c>
      <c r="D306" s="29" t="s">
        <v>92</v>
      </c>
      <c r="E306" s="29" t="s">
        <v>396</v>
      </c>
      <c r="F306" s="30" t="s">
        <v>398</v>
      </c>
      <c r="G306" s="30" t="s">
        <v>323</v>
      </c>
      <c r="H306" s="29" t="s">
        <v>129</v>
      </c>
      <c r="I306" s="30" t="s">
        <v>66</v>
      </c>
      <c r="J306" s="29" t="s">
        <v>25</v>
      </c>
      <c r="K306" s="30" t="s">
        <v>26</v>
      </c>
      <c r="L306" s="31">
        <v>44012</v>
      </c>
      <c r="M306" s="32">
        <v>4500</v>
      </c>
    </row>
    <row r="307" spans="1:13" x14ac:dyDescent="0.25">
      <c r="A307" s="26"/>
      <c r="B307" s="26"/>
      <c r="C307" s="34"/>
      <c r="D307" s="46"/>
      <c r="E307" s="35"/>
      <c r="F307" s="30"/>
      <c r="G307" s="30"/>
      <c r="H307" s="29"/>
      <c r="I307" s="30"/>
      <c r="J307" s="33"/>
      <c r="K307" s="30"/>
      <c r="L307" s="31"/>
      <c r="M307" s="47"/>
    </row>
    <row r="308" spans="1:13" ht="21" x14ac:dyDescent="0.25">
      <c r="A308" s="20"/>
      <c r="B308" s="37" t="s">
        <v>412</v>
      </c>
      <c r="C308" s="38"/>
      <c r="D308" s="39"/>
      <c r="E308" s="40"/>
      <c r="F308" s="41"/>
      <c r="G308" s="42"/>
      <c r="H308" s="42" t="s">
        <v>2</v>
      </c>
      <c r="I308" s="43">
        <f>COUNT(M310:M327)</f>
        <v>16</v>
      </c>
      <c r="J308" s="44"/>
      <c r="K308" s="44"/>
      <c r="L308" s="43" t="s">
        <v>3</v>
      </c>
      <c r="M308" s="49">
        <f>SUM(M310:M327)</f>
        <v>508906</v>
      </c>
    </row>
    <row r="309" spans="1:13" ht="37.5" x14ac:dyDescent="0.25">
      <c r="A309" s="21"/>
      <c r="B309" s="21"/>
      <c r="C309" s="22" t="s">
        <v>5</v>
      </c>
      <c r="D309" s="23" t="s">
        <v>6</v>
      </c>
      <c r="E309" s="24" t="s">
        <v>7</v>
      </c>
      <c r="F309" s="24" t="s">
        <v>8</v>
      </c>
      <c r="G309" s="24" t="s">
        <v>9</v>
      </c>
      <c r="H309" s="24" t="s">
        <v>10</v>
      </c>
      <c r="I309" s="24" t="s">
        <v>11</v>
      </c>
      <c r="J309" s="24" t="s">
        <v>12</v>
      </c>
      <c r="K309" s="24" t="s">
        <v>13</v>
      </c>
      <c r="L309" s="25" t="s">
        <v>14</v>
      </c>
      <c r="M309" s="25" t="s">
        <v>3</v>
      </c>
    </row>
    <row r="310" spans="1:13" x14ac:dyDescent="0.25">
      <c r="C310" s="28"/>
      <c r="D310" s="29"/>
      <c r="E310" s="29"/>
      <c r="F310" s="30"/>
      <c r="G310" s="30"/>
      <c r="H310" s="29"/>
      <c r="I310" s="30"/>
      <c r="J310" s="29"/>
      <c r="K310" s="30"/>
      <c r="L310" s="31"/>
      <c r="M310" s="32"/>
    </row>
    <row r="311" spans="1:13" x14ac:dyDescent="0.25">
      <c r="C311" s="28">
        <v>19018</v>
      </c>
      <c r="D311" s="29" t="s">
        <v>80</v>
      </c>
      <c r="E311" s="29" t="s">
        <v>413</v>
      </c>
      <c r="F311" s="30" t="s">
        <v>414</v>
      </c>
      <c r="G311" s="30" t="s">
        <v>323</v>
      </c>
      <c r="H311" s="29" t="s">
        <v>415</v>
      </c>
      <c r="I311" s="30" t="s">
        <v>313</v>
      </c>
      <c r="J311" s="29" t="s">
        <v>25</v>
      </c>
      <c r="K311" s="30" t="s">
        <v>91</v>
      </c>
      <c r="L311" s="31">
        <v>43664</v>
      </c>
      <c r="M311" s="32">
        <v>2080</v>
      </c>
    </row>
    <row r="312" spans="1:13" ht="30" x14ac:dyDescent="0.25">
      <c r="C312" s="28">
        <v>19211</v>
      </c>
      <c r="D312" s="29" t="s">
        <v>80</v>
      </c>
      <c r="E312" s="29" t="s">
        <v>328</v>
      </c>
      <c r="F312" s="30" t="s">
        <v>414</v>
      </c>
      <c r="G312" s="30" t="s">
        <v>323</v>
      </c>
      <c r="H312" s="29" t="s">
        <v>329</v>
      </c>
      <c r="I312" s="30" t="s">
        <v>313</v>
      </c>
      <c r="J312" s="29" t="s">
        <v>25</v>
      </c>
      <c r="K312" s="30" t="s">
        <v>123</v>
      </c>
      <c r="L312" s="31">
        <v>43670</v>
      </c>
      <c r="M312" s="32">
        <v>1710</v>
      </c>
    </row>
    <row r="313" spans="1:13" x14ac:dyDescent="0.25">
      <c r="C313" s="28">
        <v>15220</v>
      </c>
      <c r="D313" s="29" t="s">
        <v>83</v>
      </c>
      <c r="E313" s="29" t="s">
        <v>416</v>
      </c>
      <c r="F313" s="30" t="s">
        <v>414</v>
      </c>
      <c r="G313" s="30" t="s">
        <v>323</v>
      </c>
      <c r="H313" s="29" t="s">
        <v>78</v>
      </c>
      <c r="I313" s="30" t="s">
        <v>34</v>
      </c>
      <c r="J313" s="29" t="s">
        <v>417</v>
      </c>
      <c r="K313" s="30" t="s">
        <v>91</v>
      </c>
      <c r="L313" s="31">
        <v>43662</v>
      </c>
      <c r="M313" s="32">
        <v>20000</v>
      </c>
    </row>
    <row r="314" spans="1:13" x14ac:dyDescent="0.25">
      <c r="C314" s="28">
        <v>19018</v>
      </c>
      <c r="D314" s="29" t="s">
        <v>83</v>
      </c>
      <c r="E314" s="29" t="s">
        <v>413</v>
      </c>
      <c r="F314" s="30" t="s">
        <v>414</v>
      </c>
      <c r="G314" s="30" t="s">
        <v>323</v>
      </c>
      <c r="H314" s="29" t="s">
        <v>415</v>
      </c>
      <c r="I314" s="30" t="s">
        <v>313</v>
      </c>
      <c r="J314" s="29" t="s">
        <v>25</v>
      </c>
      <c r="K314" s="30" t="s">
        <v>91</v>
      </c>
      <c r="L314" s="31">
        <v>43664</v>
      </c>
      <c r="M314" s="32">
        <v>8320</v>
      </c>
    </row>
    <row r="315" spans="1:13" ht="30" x14ac:dyDescent="0.25">
      <c r="C315" s="28">
        <v>19211</v>
      </c>
      <c r="D315" s="29" t="s">
        <v>83</v>
      </c>
      <c r="E315" s="29" t="s">
        <v>328</v>
      </c>
      <c r="F315" s="30" t="s">
        <v>414</v>
      </c>
      <c r="G315" s="30" t="s">
        <v>323</v>
      </c>
      <c r="H315" s="29" t="s">
        <v>329</v>
      </c>
      <c r="I315" s="30" t="s">
        <v>313</v>
      </c>
      <c r="J315" s="29" t="s">
        <v>25</v>
      </c>
      <c r="K315" s="30" t="s">
        <v>123</v>
      </c>
      <c r="L315" s="31">
        <v>43670</v>
      </c>
      <c r="M315" s="32">
        <v>4275</v>
      </c>
    </row>
    <row r="316" spans="1:13" ht="45" x14ac:dyDescent="0.25">
      <c r="C316" s="28">
        <v>16010</v>
      </c>
      <c r="D316" s="29" t="s">
        <v>83</v>
      </c>
      <c r="E316" s="29" t="s">
        <v>418</v>
      </c>
      <c r="F316" s="30" t="s">
        <v>414</v>
      </c>
      <c r="G316" s="30" t="s">
        <v>323</v>
      </c>
      <c r="H316" s="29" t="s">
        <v>406</v>
      </c>
      <c r="I316" s="30" t="s">
        <v>34</v>
      </c>
      <c r="J316" s="29" t="s">
        <v>25</v>
      </c>
      <c r="K316" s="30" t="s">
        <v>123</v>
      </c>
      <c r="L316" s="31">
        <v>43717</v>
      </c>
      <c r="M316" s="32">
        <v>21541</v>
      </c>
    </row>
    <row r="317" spans="1:13" ht="30" x14ac:dyDescent="0.25">
      <c r="C317" s="28">
        <v>20045</v>
      </c>
      <c r="D317" s="29" t="s">
        <v>83</v>
      </c>
      <c r="E317" s="29" t="s">
        <v>419</v>
      </c>
      <c r="F317" s="30" t="s">
        <v>414</v>
      </c>
      <c r="G317" s="30" t="s">
        <v>323</v>
      </c>
      <c r="H317" s="29" t="s">
        <v>297</v>
      </c>
      <c r="I317" s="30" t="s">
        <v>34</v>
      </c>
      <c r="J317" s="29" t="s">
        <v>25</v>
      </c>
      <c r="K317" s="30" t="s">
        <v>123</v>
      </c>
      <c r="L317" s="31">
        <v>43747</v>
      </c>
      <c r="M317" s="32">
        <v>78277</v>
      </c>
    </row>
    <row r="318" spans="1:13" ht="30" x14ac:dyDescent="0.25">
      <c r="C318" s="28">
        <v>19124</v>
      </c>
      <c r="D318" s="29" t="s">
        <v>83</v>
      </c>
      <c r="E318" s="29" t="s">
        <v>405</v>
      </c>
      <c r="F318" s="30" t="s">
        <v>414</v>
      </c>
      <c r="G318" s="30" t="s">
        <v>323</v>
      </c>
      <c r="H318" s="29" t="s">
        <v>406</v>
      </c>
      <c r="I318" s="30" t="s">
        <v>34</v>
      </c>
      <c r="J318" s="29" t="s">
        <v>42</v>
      </c>
      <c r="K318" s="30" t="s">
        <v>26</v>
      </c>
      <c r="L318" s="31">
        <v>43773</v>
      </c>
      <c r="M318" s="32">
        <v>18122</v>
      </c>
    </row>
    <row r="319" spans="1:13" ht="30" x14ac:dyDescent="0.25">
      <c r="C319" s="28">
        <v>19211</v>
      </c>
      <c r="D319" s="29" t="s">
        <v>80</v>
      </c>
      <c r="E319" s="29" t="s">
        <v>328</v>
      </c>
      <c r="F319" s="30" t="s">
        <v>414</v>
      </c>
      <c r="G319" s="30" t="s">
        <v>323</v>
      </c>
      <c r="H319" s="29" t="s">
        <v>329</v>
      </c>
      <c r="I319" s="30" t="s">
        <v>313</v>
      </c>
      <c r="J319" s="29" t="s">
        <v>25</v>
      </c>
      <c r="K319" s="30" t="s">
        <v>123</v>
      </c>
      <c r="L319" s="31">
        <v>43879</v>
      </c>
      <c r="M319" s="32">
        <v>855</v>
      </c>
    </row>
    <row r="320" spans="1:13" ht="30" x14ac:dyDescent="0.25">
      <c r="C320" s="28">
        <v>19211</v>
      </c>
      <c r="D320" s="29" t="s">
        <v>83</v>
      </c>
      <c r="E320" s="29" t="s">
        <v>328</v>
      </c>
      <c r="F320" s="30" t="s">
        <v>414</v>
      </c>
      <c r="G320" s="30" t="s">
        <v>323</v>
      </c>
      <c r="H320" s="29" t="s">
        <v>329</v>
      </c>
      <c r="I320" s="30" t="s">
        <v>313</v>
      </c>
      <c r="J320" s="29" t="s">
        <v>25</v>
      </c>
      <c r="K320" s="30" t="s">
        <v>123</v>
      </c>
      <c r="L320" s="31">
        <v>43879</v>
      </c>
      <c r="M320" s="32">
        <v>2138</v>
      </c>
    </row>
    <row r="321" spans="1:13" ht="30" x14ac:dyDescent="0.25">
      <c r="C321" s="28">
        <v>17199</v>
      </c>
      <c r="D321" s="29" t="s">
        <v>83</v>
      </c>
      <c r="E321" s="29" t="s">
        <v>420</v>
      </c>
      <c r="F321" s="30" t="s">
        <v>414</v>
      </c>
      <c r="G321" s="30" t="s">
        <v>323</v>
      </c>
      <c r="H321" s="29" t="s">
        <v>417</v>
      </c>
      <c r="I321" s="30" t="s">
        <v>34</v>
      </c>
      <c r="J321" s="29" t="s">
        <v>25</v>
      </c>
      <c r="K321" s="30" t="s">
        <v>123</v>
      </c>
      <c r="L321" s="31">
        <v>43892</v>
      </c>
      <c r="M321" s="32">
        <v>5000</v>
      </c>
    </row>
    <row r="322" spans="1:13" ht="30" x14ac:dyDescent="0.25">
      <c r="C322" s="28">
        <v>17199</v>
      </c>
      <c r="D322" s="29" t="s">
        <v>80</v>
      </c>
      <c r="E322" s="29" t="s">
        <v>420</v>
      </c>
      <c r="F322" s="30" t="s">
        <v>414</v>
      </c>
      <c r="G322" s="30" t="s">
        <v>323</v>
      </c>
      <c r="H322" s="29" t="s">
        <v>417</v>
      </c>
      <c r="I322" s="30" t="s">
        <v>34</v>
      </c>
      <c r="J322" s="29" t="s">
        <v>25</v>
      </c>
      <c r="K322" s="30" t="s">
        <v>123</v>
      </c>
      <c r="L322" s="31">
        <v>43892</v>
      </c>
      <c r="M322" s="32">
        <v>5000</v>
      </c>
    </row>
    <row r="323" spans="1:13" ht="30" x14ac:dyDescent="0.25">
      <c r="C323" s="28">
        <v>19044</v>
      </c>
      <c r="D323" s="29" t="s">
        <v>83</v>
      </c>
      <c r="E323" s="29" t="s">
        <v>421</v>
      </c>
      <c r="F323" s="30" t="s">
        <v>414</v>
      </c>
      <c r="G323" s="30" t="s">
        <v>323</v>
      </c>
      <c r="H323" s="29" t="s">
        <v>297</v>
      </c>
      <c r="I323" s="30" t="s">
        <v>34</v>
      </c>
      <c r="J323" s="29" t="s">
        <v>25</v>
      </c>
      <c r="K323" s="30" t="s">
        <v>123</v>
      </c>
      <c r="L323" s="31">
        <v>43935</v>
      </c>
      <c r="M323" s="32">
        <v>50000</v>
      </c>
    </row>
    <row r="324" spans="1:13" ht="30" x14ac:dyDescent="0.25">
      <c r="C324" s="28">
        <v>20165</v>
      </c>
      <c r="D324" s="29" t="s">
        <v>83</v>
      </c>
      <c r="E324" s="29" t="s">
        <v>422</v>
      </c>
      <c r="F324" s="30" t="s">
        <v>414</v>
      </c>
      <c r="G324" s="30" t="s">
        <v>323</v>
      </c>
      <c r="H324" s="29" t="s">
        <v>406</v>
      </c>
      <c r="I324" s="30" t="s">
        <v>34</v>
      </c>
      <c r="J324" s="29" t="s">
        <v>42</v>
      </c>
      <c r="K324" s="30" t="s">
        <v>123</v>
      </c>
      <c r="L324" s="31">
        <v>43966</v>
      </c>
      <c r="M324" s="32">
        <v>256589</v>
      </c>
    </row>
    <row r="325" spans="1:13" ht="30" x14ac:dyDescent="0.25">
      <c r="C325" s="28">
        <v>20204</v>
      </c>
      <c r="D325" s="29" t="s">
        <v>80</v>
      </c>
      <c r="E325" s="29" t="s">
        <v>423</v>
      </c>
      <c r="F325" s="30" t="s">
        <v>414</v>
      </c>
      <c r="G325" s="30" t="s">
        <v>323</v>
      </c>
      <c r="H325" s="29" t="s">
        <v>417</v>
      </c>
      <c r="I325" s="30" t="s">
        <v>34</v>
      </c>
      <c r="J325" s="29" t="s">
        <v>25</v>
      </c>
      <c r="K325" s="30" t="s">
        <v>123</v>
      </c>
      <c r="L325" s="31">
        <v>44000</v>
      </c>
      <c r="M325" s="32">
        <v>7000</v>
      </c>
    </row>
    <row r="326" spans="1:13" ht="30" x14ac:dyDescent="0.25">
      <c r="C326" s="28">
        <v>20204</v>
      </c>
      <c r="D326" s="29" t="s">
        <v>83</v>
      </c>
      <c r="E326" s="29" t="s">
        <v>423</v>
      </c>
      <c r="F326" s="30" t="s">
        <v>414</v>
      </c>
      <c r="G326" s="30" t="s">
        <v>323</v>
      </c>
      <c r="H326" s="29" t="s">
        <v>417</v>
      </c>
      <c r="I326" s="30" t="s">
        <v>34</v>
      </c>
      <c r="J326" s="29" t="s">
        <v>25</v>
      </c>
      <c r="K326" s="30" t="s">
        <v>123</v>
      </c>
      <c r="L326" s="31">
        <v>44000</v>
      </c>
      <c r="M326" s="32">
        <v>27999</v>
      </c>
    </row>
    <row r="327" spans="1:13" x14ac:dyDescent="0.25">
      <c r="A327" s="26"/>
      <c r="B327" s="26"/>
      <c r="C327" s="34"/>
      <c r="D327" s="46"/>
      <c r="E327" s="35"/>
      <c r="F327" s="30"/>
      <c r="G327" s="30"/>
      <c r="H327" s="29"/>
      <c r="I327" s="30"/>
      <c r="J327" s="33"/>
      <c r="K327" s="30"/>
      <c r="L327" s="31"/>
      <c r="M327" s="47"/>
    </row>
    <row r="328" spans="1:13" ht="21" x14ac:dyDescent="0.25">
      <c r="A328" s="11" t="s">
        <v>424</v>
      </c>
      <c r="B328" s="11"/>
      <c r="C328" s="12"/>
      <c r="D328" s="13"/>
      <c r="E328" s="14"/>
      <c r="F328" s="15"/>
      <c r="G328" s="16"/>
      <c r="H328" s="17" t="s">
        <v>2</v>
      </c>
      <c r="I328" s="18">
        <f>COUNT(M330:M331)</f>
        <v>0</v>
      </c>
      <c r="J328" s="18"/>
      <c r="K328" s="18"/>
      <c r="L328" s="17" t="s">
        <v>3</v>
      </c>
      <c r="M328" s="48">
        <f>SUM(M330:M331)</f>
        <v>0</v>
      </c>
    </row>
    <row r="329" spans="1:13" ht="37.5" x14ac:dyDescent="0.25">
      <c r="A329" s="21"/>
      <c r="B329" s="21"/>
      <c r="C329" s="22" t="s">
        <v>5</v>
      </c>
      <c r="D329" s="23" t="s">
        <v>6</v>
      </c>
      <c r="E329" s="24" t="s">
        <v>7</v>
      </c>
      <c r="F329" s="24" t="s">
        <v>8</v>
      </c>
      <c r="G329" s="24" t="s">
        <v>9</v>
      </c>
      <c r="H329" s="24" t="s">
        <v>10</v>
      </c>
      <c r="I329" s="24" t="s">
        <v>11</v>
      </c>
      <c r="J329" s="24" t="s">
        <v>12</v>
      </c>
      <c r="K329" s="24" t="s">
        <v>13</v>
      </c>
      <c r="L329" s="25" t="s">
        <v>14</v>
      </c>
      <c r="M329" s="25" t="s">
        <v>3</v>
      </c>
    </row>
    <row r="330" spans="1:13" x14ac:dyDescent="0.25">
      <c r="C330" s="28"/>
      <c r="D330" s="29"/>
      <c r="E330" s="29"/>
      <c r="F330" s="30"/>
      <c r="G330" s="30"/>
      <c r="H330" s="29"/>
      <c r="I330" s="30"/>
      <c r="J330" s="29"/>
      <c r="K330" s="30"/>
      <c r="L330" s="31"/>
      <c r="M330" s="32"/>
    </row>
    <row r="331" spans="1:13" x14ac:dyDescent="0.25">
      <c r="A331" s="26"/>
      <c r="B331" s="26"/>
      <c r="C331" s="31"/>
      <c r="D331" s="34"/>
      <c r="E331" s="35"/>
      <c r="F331" s="29"/>
      <c r="G331" s="30"/>
      <c r="H331" s="30"/>
      <c r="I331" s="29"/>
      <c r="J331" s="33"/>
      <c r="K331" s="33"/>
      <c r="L331" s="33"/>
      <c r="M331" s="36"/>
    </row>
    <row r="332" spans="1:13" ht="21" x14ac:dyDescent="0.25">
      <c r="A332" s="11" t="s">
        <v>425</v>
      </c>
      <c r="B332" s="11"/>
      <c r="C332" s="12"/>
      <c r="D332" s="13"/>
      <c r="E332" s="14"/>
      <c r="F332" s="15"/>
      <c r="G332" s="16"/>
      <c r="H332" s="17" t="s">
        <v>2</v>
      </c>
      <c r="I332" s="18">
        <f>COUNT(M334:M337)</f>
        <v>2</v>
      </c>
      <c r="J332" s="18"/>
      <c r="K332" s="18"/>
      <c r="L332" s="17" t="s">
        <v>3</v>
      </c>
      <c r="M332" s="48">
        <f>SUM(M334:M337)</f>
        <v>33803</v>
      </c>
    </row>
    <row r="333" spans="1:13" ht="37.5" x14ac:dyDescent="0.25">
      <c r="A333" s="21"/>
      <c r="B333" s="21"/>
      <c r="C333" s="22" t="s">
        <v>5</v>
      </c>
      <c r="D333" s="23" t="s">
        <v>6</v>
      </c>
      <c r="E333" s="24" t="s">
        <v>7</v>
      </c>
      <c r="F333" s="24" t="s">
        <v>8</v>
      </c>
      <c r="G333" s="24" t="s">
        <v>9</v>
      </c>
      <c r="H333" s="24" t="s">
        <v>10</v>
      </c>
      <c r="I333" s="24" t="s">
        <v>11</v>
      </c>
      <c r="J333" s="24" t="s">
        <v>12</v>
      </c>
      <c r="K333" s="24" t="s">
        <v>13</v>
      </c>
      <c r="L333" s="25" t="s">
        <v>14</v>
      </c>
      <c r="M333" s="25" t="s">
        <v>3</v>
      </c>
    </row>
    <row r="334" spans="1:13" x14ac:dyDescent="0.25">
      <c r="C334" s="28"/>
      <c r="D334" s="29"/>
      <c r="E334" s="57"/>
      <c r="F334" s="58"/>
      <c r="G334" s="58"/>
      <c r="H334" s="29"/>
      <c r="I334" s="30"/>
      <c r="J334" s="29"/>
      <c r="K334" s="30"/>
      <c r="L334" s="31"/>
      <c r="M334" s="32"/>
    </row>
    <row r="335" spans="1:13" x14ac:dyDescent="0.25">
      <c r="C335" s="28" t="s">
        <v>426</v>
      </c>
      <c r="D335" s="29" t="s">
        <v>162</v>
      </c>
      <c r="E335" s="29" t="s">
        <v>427</v>
      </c>
      <c r="F335" s="30" t="s">
        <v>428</v>
      </c>
      <c r="G335" s="30" t="s">
        <v>429</v>
      </c>
      <c r="H335" s="29" t="s">
        <v>129</v>
      </c>
      <c r="I335" s="30" t="s">
        <v>66</v>
      </c>
      <c r="J335" s="29" t="s">
        <v>25</v>
      </c>
      <c r="K335" s="30" t="s">
        <v>26</v>
      </c>
      <c r="L335" s="31">
        <v>44012</v>
      </c>
      <c r="M335" s="32">
        <v>10992</v>
      </c>
    </row>
    <row r="336" spans="1:13" x14ac:dyDescent="0.25">
      <c r="C336" s="28" t="s">
        <v>426</v>
      </c>
      <c r="D336" s="29" t="s">
        <v>162</v>
      </c>
      <c r="E336" s="29" t="s">
        <v>427</v>
      </c>
      <c r="F336" s="30" t="s">
        <v>428</v>
      </c>
      <c r="G336" s="30" t="s">
        <v>429</v>
      </c>
      <c r="H336" s="29" t="s">
        <v>112</v>
      </c>
      <c r="I336" s="30" t="s">
        <v>66</v>
      </c>
      <c r="J336" s="29" t="s">
        <v>25</v>
      </c>
      <c r="K336" s="30" t="s">
        <v>26</v>
      </c>
      <c r="L336" s="31">
        <v>43921</v>
      </c>
      <c r="M336" s="32">
        <v>22811</v>
      </c>
    </row>
    <row r="337" spans="1:13" x14ac:dyDescent="0.25">
      <c r="A337" s="26"/>
      <c r="B337" s="26"/>
      <c r="C337" s="31"/>
      <c r="D337" s="34"/>
      <c r="E337" s="35"/>
      <c r="F337" s="29"/>
      <c r="G337" s="30"/>
      <c r="H337" s="30"/>
      <c r="I337" s="29"/>
      <c r="J337" s="33"/>
      <c r="K337" s="33"/>
      <c r="L337" s="33"/>
      <c r="M337" s="36"/>
    </row>
    <row r="338" spans="1:13" ht="21" x14ac:dyDescent="0.25">
      <c r="A338" s="11" t="s">
        <v>430</v>
      </c>
      <c r="B338" s="11"/>
      <c r="C338" s="12"/>
      <c r="D338" s="13"/>
      <c r="E338" s="14"/>
      <c r="F338" s="15"/>
      <c r="G338" s="16"/>
      <c r="H338" s="17" t="s">
        <v>2</v>
      </c>
      <c r="I338" s="18">
        <f>COUNT(M340:M341)</f>
        <v>0</v>
      </c>
      <c r="J338" s="18"/>
      <c r="K338" s="18"/>
      <c r="L338" s="17" t="s">
        <v>3</v>
      </c>
      <c r="M338" s="19">
        <f>SUM(M340:M341)</f>
        <v>0</v>
      </c>
    </row>
    <row r="339" spans="1:13" ht="37.5" x14ac:dyDescent="0.25">
      <c r="A339" s="21"/>
      <c r="B339" s="21"/>
      <c r="C339" s="22" t="s">
        <v>5</v>
      </c>
      <c r="D339" s="23" t="s">
        <v>6</v>
      </c>
      <c r="E339" s="24" t="s">
        <v>7</v>
      </c>
      <c r="F339" s="24" t="s">
        <v>8</v>
      </c>
      <c r="G339" s="24" t="s">
        <v>9</v>
      </c>
      <c r="H339" s="24" t="s">
        <v>10</v>
      </c>
      <c r="I339" s="24" t="s">
        <v>11</v>
      </c>
      <c r="J339" s="24" t="s">
        <v>12</v>
      </c>
      <c r="K339" s="24" t="s">
        <v>13</v>
      </c>
      <c r="L339" s="25" t="s">
        <v>14</v>
      </c>
      <c r="M339" s="25" t="s">
        <v>3</v>
      </c>
    </row>
    <row r="340" spans="1:13" x14ac:dyDescent="0.25">
      <c r="A340" s="26"/>
      <c r="B340" s="26"/>
      <c r="C340" s="31"/>
      <c r="D340" s="34"/>
      <c r="E340" s="35"/>
      <c r="F340" s="29"/>
      <c r="G340" s="30"/>
      <c r="H340" s="30"/>
      <c r="I340" s="29"/>
      <c r="J340" s="33"/>
      <c r="K340" s="33"/>
      <c r="L340" s="33"/>
      <c r="M340" s="36"/>
    </row>
    <row r="341" spans="1:13" x14ac:dyDescent="0.25">
      <c r="A341" s="26"/>
      <c r="B341" s="26"/>
      <c r="C341" s="31"/>
      <c r="D341" s="34"/>
      <c r="E341" s="35"/>
      <c r="F341" s="29"/>
      <c r="G341" s="30"/>
      <c r="H341" s="30"/>
      <c r="I341" s="29"/>
      <c r="J341" s="33"/>
      <c r="K341" s="33"/>
      <c r="L341" s="33"/>
      <c r="M341" s="36"/>
    </row>
    <row r="342" spans="1:13" ht="21" x14ac:dyDescent="0.25">
      <c r="A342" s="11" t="s">
        <v>431</v>
      </c>
      <c r="B342" s="11"/>
      <c r="C342" s="12"/>
      <c r="D342" s="13"/>
      <c r="E342" s="14"/>
      <c r="F342" s="15"/>
      <c r="G342" s="16"/>
      <c r="H342" s="17" t="s">
        <v>2</v>
      </c>
      <c r="I342" s="18">
        <f>COUNT(M344:M346)</f>
        <v>1</v>
      </c>
      <c r="J342" s="18"/>
      <c r="K342" s="18"/>
      <c r="L342" s="17" t="s">
        <v>3</v>
      </c>
      <c r="M342" s="48">
        <f>SUM(M344:M346)</f>
        <v>18000</v>
      </c>
    </row>
    <row r="343" spans="1:13" ht="37.5" x14ac:dyDescent="0.25">
      <c r="A343" s="21"/>
      <c r="B343" s="21"/>
      <c r="C343" s="22" t="s">
        <v>5</v>
      </c>
      <c r="D343" s="23" t="s">
        <v>6</v>
      </c>
      <c r="E343" s="24" t="s">
        <v>7</v>
      </c>
      <c r="F343" s="24" t="s">
        <v>8</v>
      </c>
      <c r="G343" s="24" t="s">
        <v>9</v>
      </c>
      <c r="H343" s="24" t="s">
        <v>10</v>
      </c>
      <c r="I343" s="24" t="s">
        <v>11</v>
      </c>
      <c r="J343" s="24" t="s">
        <v>12</v>
      </c>
      <c r="K343" s="24" t="s">
        <v>13</v>
      </c>
      <c r="L343" s="25" t="s">
        <v>14</v>
      </c>
      <c r="M343" s="25" t="s">
        <v>3</v>
      </c>
    </row>
    <row r="344" spans="1:13" x14ac:dyDescent="0.25">
      <c r="C344" s="28"/>
      <c r="D344" s="29"/>
      <c r="E344" s="29"/>
      <c r="F344" s="30"/>
      <c r="G344" s="30"/>
      <c r="H344" s="29"/>
      <c r="I344" s="30"/>
      <c r="J344" s="29"/>
      <c r="K344" s="30"/>
      <c r="L344" s="31"/>
      <c r="M344" s="32"/>
    </row>
    <row r="345" spans="1:13" x14ac:dyDescent="0.25">
      <c r="C345" s="28">
        <v>20147</v>
      </c>
      <c r="D345" s="29" t="s">
        <v>192</v>
      </c>
      <c r="E345" s="29" t="s">
        <v>432</v>
      </c>
      <c r="F345" s="30" t="s">
        <v>433</v>
      </c>
      <c r="G345" s="30" t="s">
        <v>433</v>
      </c>
      <c r="H345" s="29" t="s">
        <v>434</v>
      </c>
      <c r="I345" s="30" t="s">
        <v>258</v>
      </c>
      <c r="J345" s="29" t="s">
        <v>25</v>
      </c>
      <c r="K345" s="30" t="s">
        <v>36</v>
      </c>
      <c r="L345" s="31">
        <v>44005</v>
      </c>
      <c r="M345" s="32">
        <v>18000</v>
      </c>
    </row>
    <row r="346" spans="1:13" x14ac:dyDescent="0.25">
      <c r="A346" s="26"/>
      <c r="B346" s="26"/>
      <c r="C346" s="34"/>
      <c r="D346" s="46"/>
      <c r="E346" s="35"/>
      <c r="F346" s="30"/>
      <c r="G346" s="30"/>
      <c r="H346" s="29"/>
      <c r="I346" s="30"/>
      <c r="J346" s="33"/>
      <c r="K346" s="30"/>
      <c r="L346" s="31"/>
      <c r="M346" s="47"/>
    </row>
    <row r="347" spans="1:13" ht="21" x14ac:dyDescent="0.25">
      <c r="A347" s="11" t="s">
        <v>435</v>
      </c>
      <c r="B347" s="11"/>
      <c r="C347" s="12"/>
      <c r="D347" s="13"/>
      <c r="E347" s="14"/>
      <c r="F347" s="15"/>
      <c r="G347" s="16"/>
      <c r="H347" s="17" t="s">
        <v>2</v>
      </c>
      <c r="I347" s="18">
        <f>COUNT(M349:M352)</f>
        <v>2</v>
      </c>
      <c r="J347" s="18"/>
      <c r="K347" s="18"/>
      <c r="L347" s="17" t="s">
        <v>3</v>
      </c>
      <c r="M347" s="48">
        <f>SUM(M349:M352)</f>
        <v>7611403</v>
      </c>
    </row>
    <row r="348" spans="1:13" ht="37.5" x14ac:dyDescent="0.25">
      <c r="A348" s="21"/>
      <c r="B348" s="21"/>
      <c r="C348" s="22" t="s">
        <v>5</v>
      </c>
      <c r="D348" s="23" t="s">
        <v>6</v>
      </c>
      <c r="E348" s="24" t="s">
        <v>7</v>
      </c>
      <c r="F348" s="24" t="s">
        <v>8</v>
      </c>
      <c r="G348" s="24" t="s">
        <v>9</v>
      </c>
      <c r="H348" s="24" t="s">
        <v>10</v>
      </c>
      <c r="I348" s="24" t="s">
        <v>11</v>
      </c>
      <c r="J348" s="24" t="s">
        <v>12</v>
      </c>
      <c r="K348" s="24" t="s">
        <v>13</v>
      </c>
      <c r="L348" s="25" t="s">
        <v>14</v>
      </c>
      <c r="M348" s="25" t="s">
        <v>3</v>
      </c>
    </row>
    <row r="349" spans="1:13" x14ac:dyDescent="0.25">
      <c r="C349" s="28"/>
      <c r="D349" s="29"/>
      <c r="E349" s="29"/>
      <c r="F349" s="30"/>
      <c r="G349" s="30"/>
      <c r="H349" s="29"/>
      <c r="I349" s="30"/>
      <c r="J349" s="29"/>
      <c r="K349" s="30"/>
      <c r="L349" s="31"/>
      <c r="M349" s="32"/>
    </row>
    <row r="350" spans="1:13" ht="30" x14ac:dyDescent="0.25">
      <c r="C350" s="59">
        <v>20188</v>
      </c>
      <c r="D350" s="60" t="s">
        <v>128</v>
      </c>
      <c r="E350" s="60" t="s">
        <v>436</v>
      </c>
      <c r="F350" s="61" t="s">
        <v>437</v>
      </c>
      <c r="G350" s="61" t="s">
        <v>438</v>
      </c>
      <c r="H350" s="60" t="s">
        <v>159</v>
      </c>
      <c r="I350" s="61" t="s">
        <v>34</v>
      </c>
      <c r="J350" s="60" t="s">
        <v>25</v>
      </c>
      <c r="K350" s="61" t="s">
        <v>26</v>
      </c>
      <c r="L350" s="62">
        <v>43957</v>
      </c>
      <c r="M350" s="63">
        <v>6927837</v>
      </c>
    </row>
    <row r="351" spans="1:13" ht="30" x14ac:dyDescent="0.25">
      <c r="C351" s="59">
        <v>20200</v>
      </c>
      <c r="D351" s="60" t="s">
        <v>128</v>
      </c>
      <c r="E351" s="60" t="s">
        <v>439</v>
      </c>
      <c r="F351" s="61" t="s">
        <v>437</v>
      </c>
      <c r="G351" s="61" t="s">
        <v>438</v>
      </c>
      <c r="H351" s="60" t="s">
        <v>159</v>
      </c>
      <c r="I351" s="61" t="s">
        <v>34</v>
      </c>
      <c r="J351" s="60" t="s">
        <v>25</v>
      </c>
      <c r="K351" s="61" t="s">
        <v>26</v>
      </c>
      <c r="L351" s="62">
        <v>44007</v>
      </c>
      <c r="M351" s="63">
        <v>683566</v>
      </c>
    </row>
    <row r="352" spans="1:13" x14ac:dyDescent="0.25">
      <c r="A352" s="26"/>
      <c r="B352" s="26"/>
      <c r="C352" s="56"/>
      <c r="D352" s="29"/>
      <c r="E352" s="29"/>
      <c r="F352" s="30"/>
      <c r="G352" s="30"/>
      <c r="H352" s="29"/>
      <c r="I352" s="30"/>
      <c r="J352" s="29"/>
      <c r="K352" s="30"/>
      <c r="L352" s="31"/>
      <c r="M352" s="32"/>
    </row>
    <row r="353" spans="1:13" ht="21" x14ac:dyDescent="0.25">
      <c r="A353" s="11" t="s">
        <v>440</v>
      </c>
      <c r="B353" s="11"/>
      <c r="C353" s="12"/>
      <c r="D353" s="13"/>
      <c r="E353" s="14"/>
      <c r="F353" s="15"/>
      <c r="G353" s="16"/>
      <c r="H353" s="17" t="s">
        <v>2</v>
      </c>
      <c r="I353" s="18">
        <f>I354+I372+I377</f>
        <v>26</v>
      </c>
      <c r="J353" s="18"/>
      <c r="K353" s="18"/>
      <c r="L353" s="17" t="s">
        <v>3</v>
      </c>
      <c r="M353" s="48">
        <f>M354+M372+M377</f>
        <v>1234870.6600000001</v>
      </c>
    </row>
    <row r="354" spans="1:13" ht="21" x14ac:dyDescent="0.25">
      <c r="B354" s="37" t="s">
        <v>440</v>
      </c>
      <c r="C354" s="38"/>
      <c r="D354" s="39"/>
      <c r="E354" s="40"/>
      <c r="F354" s="41"/>
      <c r="G354" s="42"/>
      <c r="H354" s="42" t="s">
        <v>2</v>
      </c>
      <c r="I354" s="43">
        <f>COUNT(M356:M371)</f>
        <v>14</v>
      </c>
      <c r="J354" s="44"/>
      <c r="K354" s="44"/>
      <c r="L354" s="43" t="s">
        <v>3</v>
      </c>
      <c r="M354" s="45">
        <f>SUM(M356:M371)</f>
        <v>907973</v>
      </c>
    </row>
    <row r="355" spans="1:13" ht="37.5" x14ac:dyDescent="0.25">
      <c r="A355" s="21"/>
      <c r="B355" s="21"/>
      <c r="C355" s="22" t="s">
        <v>5</v>
      </c>
      <c r="D355" s="23" t="s">
        <v>6</v>
      </c>
      <c r="E355" s="24" t="s">
        <v>7</v>
      </c>
      <c r="F355" s="24" t="s">
        <v>8</v>
      </c>
      <c r="G355" s="24" t="s">
        <v>9</v>
      </c>
      <c r="H355" s="24" t="s">
        <v>10</v>
      </c>
      <c r="I355" s="24" t="s">
        <v>11</v>
      </c>
      <c r="J355" s="24" t="s">
        <v>12</v>
      </c>
      <c r="K355" s="24" t="s">
        <v>13</v>
      </c>
      <c r="L355" s="25" t="s">
        <v>14</v>
      </c>
      <c r="M355" s="25" t="s">
        <v>3</v>
      </c>
    </row>
    <row r="356" spans="1:13" x14ac:dyDescent="0.25">
      <c r="C356" s="28"/>
      <c r="D356" s="29"/>
      <c r="E356" s="29"/>
      <c r="F356" s="30"/>
      <c r="G356" s="30"/>
      <c r="H356" s="29"/>
      <c r="I356" s="30"/>
      <c r="J356" s="29"/>
      <c r="K356" s="30"/>
      <c r="L356" s="31"/>
      <c r="M356" s="32"/>
    </row>
    <row r="357" spans="1:13" ht="30" x14ac:dyDescent="0.25">
      <c r="C357" s="28">
        <v>19188</v>
      </c>
      <c r="D357" s="29" t="s">
        <v>45</v>
      </c>
      <c r="E357" s="29" t="s">
        <v>330</v>
      </c>
      <c r="F357" s="30" t="s">
        <v>429</v>
      </c>
      <c r="G357" s="30" t="s">
        <v>429</v>
      </c>
      <c r="H357" s="29" t="s">
        <v>277</v>
      </c>
      <c r="I357" s="30" t="s">
        <v>34</v>
      </c>
      <c r="J357" s="29" t="s">
        <v>25</v>
      </c>
      <c r="K357" s="30" t="s">
        <v>91</v>
      </c>
      <c r="L357" s="31">
        <v>43671</v>
      </c>
      <c r="M357" s="32">
        <v>57154</v>
      </c>
    </row>
    <row r="358" spans="1:13" x14ac:dyDescent="0.25">
      <c r="C358" s="28" t="s">
        <v>441</v>
      </c>
      <c r="D358" s="29" t="s">
        <v>152</v>
      </c>
      <c r="E358" s="29" t="s">
        <v>442</v>
      </c>
      <c r="F358" s="30" t="s">
        <v>443</v>
      </c>
      <c r="G358" s="30" t="s">
        <v>429</v>
      </c>
      <c r="H358" s="29" t="s">
        <v>65</v>
      </c>
      <c r="I358" s="30" t="s">
        <v>66</v>
      </c>
      <c r="J358" s="29" t="s">
        <v>25</v>
      </c>
      <c r="K358" s="30" t="s">
        <v>26</v>
      </c>
      <c r="L358" s="31">
        <v>43738</v>
      </c>
      <c r="M358" s="32">
        <v>4050</v>
      </c>
    </row>
    <row r="359" spans="1:13" x14ac:dyDescent="0.25">
      <c r="C359" s="28" t="s">
        <v>444</v>
      </c>
      <c r="D359" s="29" t="s">
        <v>81</v>
      </c>
      <c r="E359" s="29" t="s">
        <v>445</v>
      </c>
      <c r="F359" s="30" t="s">
        <v>429</v>
      </c>
      <c r="G359" s="30" t="s">
        <v>429</v>
      </c>
      <c r="H359" s="29" t="s">
        <v>65</v>
      </c>
      <c r="I359" s="30" t="s">
        <v>66</v>
      </c>
      <c r="J359" s="29" t="s">
        <v>25</v>
      </c>
      <c r="K359" s="30" t="s">
        <v>26</v>
      </c>
      <c r="L359" s="31">
        <v>43738</v>
      </c>
      <c r="M359" s="32">
        <v>32430</v>
      </c>
    </row>
    <row r="360" spans="1:13" x14ac:dyDescent="0.25">
      <c r="C360" s="28" t="s">
        <v>446</v>
      </c>
      <c r="D360" s="29" t="s">
        <v>45</v>
      </c>
      <c r="E360" s="29" t="s">
        <v>447</v>
      </c>
      <c r="F360" s="30" t="s">
        <v>429</v>
      </c>
      <c r="G360" s="30" t="s">
        <v>429</v>
      </c>
      <c r="H360" s="29" t="s">
        <v>65</v>
      </c>
      <c r="I360" s="30" t="s">
        <v>66</v>
      </c>
      <c r="J360" s="29" t="s">
        <v>25</v>
      </c>
      <c r="K360" s="30" t="s">
        <v>26</v>
      </c>
      <c r="L360" s="31">
        <v>43738</v>
      </c>
      <c r="M360" s="32">
        <v>1804</v>
      </c>
    </row>
    <row r="361" spans="1:13" x14ac:dyDescent="0.25">
      <c r="C361" s="28" t="s">
        <v>441</v>
      </c>
      <c r="D361" s="29" t="s">
        <v>152</v>
      </c>
      <c r="E361" s="29" t="s">
        <v>442</v>
      </c>
      <c r="F361" s="30" t="s">
        <v>443</v>
      </c>
      <c r="G361" s="30" t="s">
        <v>429</v>
      </c>
      <c r="H361" s="29" t="s">
        <v>94</v>
      </c>
      <c r="I361" s="30" t="s">
        <v>66</v>
      </c>
      <c r="J361" s="29" t="s">
        <v>25</v>
      </c>
      <c r="K361" s="30" t="s">
        <v>26</v>
      </c>
      <c r="L361" s="31">
        <v>43830</v>
      </c>
      <c r="M361" s="32">
        <v>10</v>
      </c>
    </row>
    <row r="362" spans="1:13" x14ac:dyDescent="0.25">
      <c r="C362" s="28" t="s">
        <v>444</v>
      </c>
      <c r="D362" s="29" t="s">
        <v>81</v>
      </c>
      <c r="E362" s="29" t="s">
        <v>445</v>
      </c>
      <c r="F362" s="30" t="s">
        <v>429</v>
      </c>
      <c r="G362" s="30" t="s">
        <v>429</v>
      </c>
      <c r="H362" s="29" t="s">
        <v>94</v>
      </c>
      <c r="I362" s="30" t="s">
        <v>66</v>
      </c>
      <c r="J362" s="29" t="s">
        <v>25</v>
      </c>
      <c r="K362" s="30" t="s">
        <v>26</v>
      </c>
      <c r="L362" s="31">
        <v>43830</v>
      </c>
      <c r="M362" s="32">
        <v>720</v>
      </c>
    </row>
    <row r="363" spans="1:13" x14ac:dyDescent="0.25">
      <c r="C363" s="28" t="s">
        <v>446</v>
      </c>
      <c r="D363" s="29" t="s">
        <v>45</v>
      </c>
      <c r="E363" s="29" t="s">
        <v>447</v>
      </c>
      <c r="F363" s="30" t="s">
        <v>429</v>
      </c>
      <c r="G363" s="30" t="s">
        <v>429</v>
      </c>
      <c r="H363" s="29" t="s">
        <v>94</v>
      </c>
      <c r="I363" s="30" t="s">
        <v>66</v>
      </c>
      <c r="J363" s="29" t="s">
        <v>25</v>
      </c>
      <c r="K363" s="30" t="s">
        <v>26</v>
      </c>
      <c r="L363" s="31">
        <v>43830</v>
      </c>
      <c r="M363" s="32">
        <v>339</v>
      </c>
    </row>
    <row r="364" spans="1:13" x14ac:dyDescent="0.25">
      <c r="C364" s="28" t="s">
        <v>441</v>
      </c>
      <c r="D364" s="29" t="s">
        <v>152</v>
      </c>
      <c r="E364" s="29" t="s">
        <v>442</v>
      </c>
      <c r="F364" s="30" t="s">
        <v>443</v>
      </c>
      <c r="G364" s="30" t="s">
        <v>429</v>
      </c>
      <c r="H364" s="29" t="s">
        <v>112</v>
      </c>
      <c r="I364" s="30" t="s">
        <v>66</v>
      </c>
      <c r="J364" s="29" t="s">
        <v>25</v>
      </c>
      <c r="K364" s="30" t="s">
        <v>26</v>
      </c>
      <c r="L364" s="31">
        <v>43921</v>
      </c>
      <c r="M364" s="32">
        <v>40</v>
      </c>
    </row>
    <row r="365" spans="1:13" x14ac:dyDescent="0.25">
      <c r="C365" s="28" t="s">
        <v>444</v>
      </c>
      <c r="D365" s="29" t="s">
        <v>81</v>
      </c>
      <c r="E365" s="29" t="s">
        <v>445</v>
      </c>
      <c r="F365" s="30" t="s">
        <v>429</v>
      </c>
      <c r="G365" s="30" t="s">
        <v>429</v>
      </c>
      <c r="H365" s="29" t="s">
        <v>112</v>
      </c>
      <c r="I365" s="30" t="s">
        <v>66</v>
      </c>
      <c r="J365" s="29" t="s">
        <v>25</v>
      </c>
      <c r="K365" s="30" t="s">
        <v>26</v>
      </c>
      <c r="L365" s="31">
        <v>43921</v>
      </c>
      <c r="M365" s="32">
        <v>52890</v>
      </c>
    </row>
    <row r="366" spans="1:13" x14ac:dyDescent="0.25">
      <c r="C366" s="28" t="s">
        <v>446</v>
      </c>
      <c r="D366" s="29" t="s">
        <v>45</v>
      </c>
      <c r="E366" s="29" t="s">
        <v>447</v>
      </c>
      <c r="F366" s="30" t="s">
        <v>429</v>
      </c>
      <c r="G366" s="30" t="s">
        <v>429</v>
      </c>
      <c r="H366" s="29" t="s">
        <v>112</v>
      </c>
      <c r="I366" s="30" t="s">
        <v>66</v>
      </c>
      <c r="J366" s="29" t="s">
        <v>25</v>
      </c>
      <c r="K366" s="30" t="s">
        <v>26</v>
      </c>
      <c r="L366" s="31">
        <v>43921</v>
      </c>
      <c r="M366" s="32">
        <v>1265</v>
      </c>
    </row>
    <row r="367" spans="1:13" ht="45" x14ac:dyDescent="0.25">
      <c r="C367" s="28">
        <v>20184</v>
      </c>
      <c r="D367" s="29" t="s">
        <v>81</v>
      </c>
      <c r="E367" s="29" t="s">
        <v>448</v>
      </c>
      <c r="F367" s="30" t="s">
        <v>212</v>
      </c>
      <c r="G367" s="30" t="s">
        <v>429</v>
      </c>
      <c r="H367" s="29" t="s">
        <v>174</v>
      </c>
      <c r="I367" s="30" t="s">
        <v>24</v>
      </c>
      <c r="J367" s="29" t="s">
        <v>25</v>
      </c>
      <c r="K367" s="30" t="s">
        <v>26</v>
      </c>
      <c r="L367" s="31">
        <v>44011</v>
      </c>
      <c r="M367" s="32">
        <v>648756</v>
      </c>
    </row>
    <row r="368" spans="1:13" x14ac:dyDescent="0.25">
      <c r="C368" s="28" t="s">
        <v>441</v>
      </c>
      <c r="D368" s="29" t="s">
        <v>152</v>
      </c>
      <c r="E368" s="29" t="s">
        <v>442</v>
      </c>
      <c r="F368" s="30" t="s">
        <v>443</v>
      </c>
      <c r="G368" s="30" t="s">
        <v>429</v>
      </c>
      <c r="H368" s="29" t="s">
        <v>129</v>
      </c>
      <c r="I368" s="30" t="s">
        <v>66</v>
      </c>
      <c r="J368" s="29" t="s">
        <v>25</v>
      </c>
      <c r="K368" s="30" t="s">
        <v>26</v>
      </c>
      <c r="L368" s="31">
        <v>44012</v>
      </c>
      <c r="M368" s="32">
        <v>10</v>
      </c>
    </row>
    <row r="369" spans="1:13" ht="30" x14ac:dyDescent="0.25">
      <c r="C369" s="28">
        <v>16142</v>
      </c>
      <c r="D369" s="29" t="s">
        <v>81</v>
      </c>
      <c r="E369" s="29" t="s">
        <v>449</v>
      </c>
      <c r="F369" s="30" t="s">
        <v>429</v>
      </c>
      <c r="G369" s="30" t="s">
        <v>429</v>
      </c>
      <c r="H369" s="29" t="s">
        <v>290</v>
      </c>
      <c r="I369" s="30" t="s">
        <v>258</v>
      </c>
      <c r="J369" s="29" t="s">
        <v>25</v>
      </c>
      <c r="K369" s="30" t="s">
        <v>26</v>
      </c>
      <c r="L369" s="31">
        <v>44012</v>
      </c>
      <c r="M369" s="32">
        <v>110154</v>
      </c>
    </row>
    <row r="370" spans="1:13" x14ac:dyDescent="0.25">
      <c r="C370" s="28" t="s">
        <v>446</v>
      </c>
      <c r="D370" s="29" t="s">
        <v>45</v>
      </c>
      <c r="E370" s="29" t="s">
        <v>447</v>
      </c>
      <c r="F370" s="30" t="s">
        <v>429</v>
      </c>
      <c r="G370" s="30" t="s">
        <v>429</v>
      </c>
      <c r="H370" s="29" t="s">
        <v>129</v>
      </c>
      <c r="I370" s="30" t="s">
        <v>66</v>
      </c>
      <c r="J370" s="29" t="s">
        <v>25</v>
      </c>
      <c r="K370" s="30" t="s">
        <v>26</v>
      </c>
      <c r="L370" s="31">
        <v>44012</v>
      </c>
      <c r="M370" s="32">
        <v>-1649</v>
      </c>
    </row>
    <row r="371" spans="1:13" x14ac:dyDescent="0.25">
      <c r="A371" s="26"/>
      <c r="B371" s="26"/>
      <c r="C371" s="34"/>
      <c r="D371" s="46"/>
      <c r="E371" s="35"/>
      <c r="F371" s="30"/>
      <c r="G371" s="30"/>
      <c r="H371" s="29"/>
      <c r="I371" s="30"/>
      <c r="J371" s="33"/>
      <c r="K371" s="30"/>
      <c r="L371" s="31"/>
      <c r="M371" s="47"/>
    </row>
    <row r="372" spans="1:13" ht="21" x14ac:dyDescent="0.25">
      <c r="A372" s="20"/>
      <c r="B372" s="37" t="s">
        <v>450</v>
      </c>
      <c r="C372" s="38"/>
      <c r="D372" s="39"/>
      <c r="E372" s="40"/>
      <c r="F372" s="41"/>
      <c r="G372" s="42"/>
      <c r="H372" s="42" t="s">
        <v>2</v>
      </c>
      <c r="I372" s="43">
        <f>COUNT(M374:M376)</f>
        <v>1</v>
      </c>
      <c r="J372" s="44"/>
      <c r="K372" s="44"/>
      <c r="L372" s="43" t="s">
        <v>3</v>
      </c>
      <c r="M372" s="45">
        <f>SUM(M374:M376)</f>
        <v>20556</v>
      </c>
    </row>
    <row r="373" spans="1:13" ht="37.5" x14ac:dyDescent="0.25">
      <c r="A373" s="21"/>
      <c r="B373" s="21"/>
      <c r="C373" s="22" t="s">
        <v>5</v>
      </c>
      <c r="D373" s="23" t="s">
        <v>6</v>
      </c>
      <c r="E373" s="24" t="s">
        <v>7</v>
      </c>
      <c r="F373" s="24" t="s">
        <v>8</v>
      </c>
      <c r="G373" s="24" t="s">
        <v>9</v>
      </c>
      <c r="H373" s="24" t="s">
        <v>10</v>
      </c>
      <c r="I373" s="24" t="s">
        <v>11</v>
      </c>
      <c r="J373" s="24" t="s">
        <v>12</v>
      </c>
      <c r="K373" s="24" t="s">
        <v>13</v>
      </c>
      <c r="L373" s="25" t="s">
        <v>14</v>
      </c>
      <c r="M373" s="25" t="s">
        <v>3</v>
      </c>
    </row>
    <row r="374" spans="1:13" x14ac:dyDescent="0.25">
      <c r="C374" s="28"/>
      <c r="D374" s="29"/>
      <c r="E374" s="29"/>
      <c r="F374" s="30"/>
      <c r="G374" s="30"/>
      <c r="H374" s="29"/>
      <c r="I374" s="30"/>
      <c r="J374" s="29"/>
      <c r="K374" s="30"/>
      <c r="L374" s="31"/>
      <c r="M374" s="32"/>
    </row>
    <row r="375" spans="1:13" x14ac:dyDescent="0.25">
      <c r="C375" s="28" t="s">
        <v>451</v>
      </c>
      <c r="D375" s="29" t="s">
        <v>114</v>
      </c>
      <c r="E375" s="29" t="s">
        <v>452</v>
      </c>
      <c r="F375" s="30" t="s">
        <v>453</v>
      </c>
      <c r="G375" s="30" t="s">
        <v>429</v>
      </c>
      <c r="H375" s="29" t="s">
        <v>129</v>
      </c>
      <c r="I375" s="30" t="s">
        <v>66</v>
      </c>
      <c r="J375" s="29" t="s">
        <v>25</v>
      </c>
      <c r="K375" s="30" t="s">
        <v>26</v>
      </c>
      <c r="L375" s="31">
        <v>44012</v>
      </c>
      <c r="M375" s="32">
        <v>20556</v>
      </c>
    </row>
    <row r="376" spans="1:13" x14ac:dyDescent="0.25">
      <c r="A376" s="26"/>
      <c r="B376" s="26"/>
      <c r="C376" s="34"/>
      <c r="D376" s="46"/>
      <c r="E376" s="35"/>
      <c r="F376" s="30"/>
      <c r="G376" s="30"/>
      <c r="H376" s="29"/>
      <c r="I376" s="30"/>
      <c r="J376" s="33"/>
      <c r="K376" s="30"/>
      <c r="L376" s="31"/>
      <c r="M376" s="47"/>
    </row>
    <row r="377" spans="1:13" ht="21" x14ac:dyDescent="0.25">
      <c r="A377" s="20"/>
      <c r="B377" s="37" t="s">
        <v>454</v>
      </c>
      <c r="C377" s="38"/>
      <c r="D377" s="39"/>
      <c r="E377" s="40"/>
      <c r="F377" s="41"/>
      <c r="G377" s="42"/>
      <c r="H377" s="42" t="s">
        <v>2</v>
      </c>
      <c r="I377" s="43">
        <f>COUNT(M379:M391)</f>
        <v>11</v>
      </c>
      <c r="J377" s="44"/>
      <c r="K377" s="44"/>
      <c r="L377" s="43" t="s">
        <v>3</v>
      </c>
      <c r="M377" s="45">
        <f>SUM(M379:M391)</f>
        <v>306341.66000000003</v>
      </c>
    </row>
    <row r="378" spans="1:13" ht="37.5" x14ac:dyDescent="0.25">
      <c r="A378" s="21"/>
      <c r="B378" s="21"/>
      <c r="C378" s="22" t="s">
        <v>5</v>
      </c>
      <c r="D378" s="23" t="s">
        <v>6</v>
      </c>
      <c r="E378" s="24" t="s">
        <v>7</v>
      </c>
      <c r="F378" s="24" t="s">
        <v>8</v>
      </c>
      <c r="G378" s="24" t="s">
        <v>9</v>
      </c>
      <c r="H378" s="24" t="s">
        <v>10</v>
      </c>
      <c r="I378" s="24" t="s">
        <v>11</v>
      </c>
      <c r="J378" s="24" t="s">
        <v>12</v>
      </c>
      <c r="K378" s="24" t="s">
        <v>13</v>
      </c>
      <c r="L378" s="25" t="s">
        <v>14</v>
      </c>
      <c r="M378" s="25" t="s">
        <v>3</v>
      </c>
    </row>
    <row r="379" spans="1:13" x14ac:dyDescent="0.25">
      <c r="C379" s="28"/>
      <c r="D379" s="29"/>
      <c r="E379" s="29"/>
      <c r="F379" s="30"/>
      <c r="G379" s="30"/>
      <c r="H379" s="29"/>
      <c r="I379" s="30"/>
      <c r="J379" s="29"/>
      <c r="K379" s="30"/>
      <c r="L379" s="31"/>
      <c r="M379" s="32"/>
    </row>
    <row r="380" spans="1:13" ht="45" x14ac:dyDescent="0.25">
      <c r="C380" s="28">
        <v>19177</v>
      </c>
      <c r="D380" s="29" t="s">
        <v>95</v>
      </c>
      <c r="E380" s="29" t="s">
        <v>455</v>
      </c>
      <c r="F380" s="30" t="s">
        <v>456</v>
      </c>
      <c r="G380" s="30" t="s">
        <v>429</v>
      </c>
      <c r="H380" s="29" t="s">
        <v>174</v>
      </c>
      <c r="I380" s="30" t="s">
        <v>24</v>
      </c>
      <c r="J380" s="29" t="s">
        <v>25</v>
      </c>
      <c r="K380" s="30" t="s">
        <v>36</v>
      </c>
      <c r="L380" s="31">
        <v>43668</v>
      </c>
      <c r="M380" s="32">
        <v>9379</v>
      </c>
    </row>
    <row r="381" spans="1:13" x14ac:dyDescent="0.25">
      <c r="C381" s="28" t="s">
        <v>457</v>
      </c>
      <c r="D381" s="29" t="s">
        <v>95</v>
      </c>
      <c r="E381" s="29" t="s">
        <v>458</v>
      </c>
      <c r="F381" s="30" t="s">
        <v>456</v>
      </c>
      <c r="G381" s="30" t="s">
        <v>429</v>
      </c>
      <c r="H381" s="29" t="s">
        <v>65</v>
      </c>
      <c r="I381" s="30" t="s">
        <v>66</v>
      </c>
      <c r="J381" s="29" t="s">
        <v>25</v>
      </c>
      <c r="K381" s="30" t="s">
        <v>26</v>
      </c>
      <c r="L381" s="31">
        <v>43738</v>
      </c>
      <c r="M381" s="32">
        <v>5250</v>
      </c>
    </row>
    <row r="382" spans="1:13" x14ac:dyDescent="0.25">
      <c r="C382" s="28" t="s">
        <v>459</v>
      </c>
      <c r="D382" s="29" t="s">
        <v>95</v>
      </c>
      <c r="E382" s="29" t="s">
        <v>458</v>
      </c>
      <c r="F382" s="30" t="s">
        <v>456</v>
      </c>
      <c r="G382" s="30" t="s">
        <v>429</v>
      </c>
      <c r="H382" s="29" t="s">
        <v>65</v>
      </c>
      <c r="I382" s="30" t="s">
        <v>66</v>
      </c>
      <c r="J382" s="29" t="s">
        <v>25</v>
      </c>
      <c r="K382" s="30" t="s">
        <v>26</v>
      </c>
      <c r="L382" s="31">
        <v>43738</v>
      </c>
      <c r="M382" s="32">
        <v>9969</v>
      </c>
    </row>
    <row r="383" spans="1:13" ht="30" x14ac:dyDescent="0.25">
      <c r="C383" s="28">
        <v>19149</v>
      </c>
      <c r="D383" s="29" t="s">
        <v>95</v>
      </c>
      <c r="E383" s="29" t="s">
        <v>460</v>
      </c>
      <c r="F383" s="30" t="s">
        <v>456</v>
      </c>
      <c r="G383" s="30" t="s">
        <v>429</v>
      </c>
      <c r="H383" s="29" t="s">
        <v>461</v>
      </c>
      <c r="I383" s="30" t="s">
        <v>34</v>
      </c>
      <c r="J383" s="29" t="s">
        <v>462</v>
      </c>
      <c r="K383" s="30" t="s">
        <v>26</v>
      </c>
      <c r="L383" s="31">
        <v>43794</v>
      </c>
      <c r="M383" s="32">
        <v>43091</v>
      </c>
    </row>
    <row r="384" spans="1:13" x14ac:dyDescent="0.25">
      <c r="C384" s="28" t="s">
        <v>457</v>
      </c>
      <c r="D384" s="29" t="s">
        <v>95</v>
      </c>
      <c r="E384" s="29" t="s">
        <v>458</v>
      </c>
      <c r="F384" s="30" t="s">
        <v>456</v>
      </c>
      <c r="G384" s="30" t="s">
        <v>429</v>
      </c>
      <c r="H384" s="29" t="s">
        <v>94</v>
      </c>
      <c r="I384" s="30" t="s">
        <v>66</v>
      </c>
      <c r="J384" s="29" t="s">
        <v>25</v>
      </c>
      <c r="K384" s="30" t="s">
        <v>26</v>
      </c>
      <c r="L384" s="31">
        <v>43830</v>
      </c>
      <c r="M384" s="32">
        <v>16500</v>
      </c>
    </row>
    <row r="385" spans="1:13" x14ac:dyDescent="0.25">
      <c r="C385" s="28" t="s">
        <v>459</v>
      </c>
      <c r="D385" s="29" t="s">
        <v>95</v>
      </c>
      <c r="E385" s="29" t="s">
        <v>458</v>
      </c>
      <c r="F385" s="30" t="s">
        <v>456</v>
      </c>
      <c r="G385" s="30" t="s">
        <v>429</v>
      </c>
      <c r="H385" s="29" t="s">
        <v>94</v>
      </c>
      <c r="I385" s="30" t="s">
        <v>66</v>
      </c>
      <c r="J385" s="29" t="s">
        <v>25</v>
      </c>
      <c r="K385" s="30" t="s">
        <v>26</v>
      </c>
      <c r="L385" s="31">
        <v>43830</v>
      </c>
      <c r="M385" s="32">
        <v>17764.579999999998</v>
      </c>
    </row>
    <row r="386" spans="1:13" ht="60" x14ac:dyDescent="0.25">
      <c r="C386" s="28">
        <v>20102</v>
      </c>
      <c r="D386" s="29" t="s">
        <v>95</v>
      </c>
      <c r="E386" s="29" t="s">
        <v>463</v>
      </c>
      <c r="F386" s="30" t="s">
        <v>456</v>
      </c>
      <c r="G386" s="30" t="s">
        <v>429</v>
      </c>
      <c r="H386" s="29" t="s">
        <v>461</v>
      </c>
      <c r="I386" s="30" t="s">
        <v>34</v>
      </c>
      <c r="J386" s="29" t="s">
        <v>462</v>
      </c>
      <c r="K386" s="30" t="s">
        <v>26</v>
      </c>
      <c r="L386" s="31">
        <v>43868</v>
      </c>
      <c r="M386" s="32">
        <v>101955</v>
      </c>
    </row>
    <row r="387" spans="1:13" x14ac:dyDescent="0.25">
      <c r="C387" s="28" t="s">
        <v>457</v>
      </c>
      <c r="D387" s="29" t="s">
        <v>95</v>
      </c>
      <c r="E387" s="29" t="s">
        <v>458</v>
      </c>
      <c r="F387" s="30" t="s">
        <v>456</v>
      </c>
      <c r="G387" s="30" t="s">
        <v>429</v>
      </c>
      <c r="H387" s="29" t="s">
        <v>112</v>
      </c>
      <c r="I387" s="30" t="s">
        <v>66</v>
      </c>
      <c r="J387" s="29" t="s">
        <v>25</v>
      </c>
      <c r="K387" s="30" t="s">
        <v>26</v>
      </c>
      <c r="L387" s="31">
        <v>43921</v>
      </c>
      <c r="M387" s="32">
        <v>48595.040000000001</v>
      </c>
    </row>
    <row r="388" spans="1:13" x14ac:dyDescent="0.25">
      <c r="C388" s="28" t="s">
        <v>459</v>
      </c>
      <c r="D388" s="29" t="s">
        <v>95</v>
      </c>
      <c r="E388" s="29" t="s">
        <v>458</v>
      </c>
      <c r="F388" s="30" t="s">
        <v>456</v>
      </c>
      <c r="G388" s="30" t="s">
        <v>429</v>
      </c>
      <c r="H388" s="29" t="s">
        <v>112</v>
      </c>
      <c r="I388" s="30" t="s">
        <v>66</v>
      </c>
      <c r="J388" s="29" t="s">
        <v>25</v>
      </c>
      <c r="K388" s="30" t="s">
        <v>26</v>
      </c>
      <c r="L388" s="31">
        <v>43921</v>
      </c>
      <c r="M388" s="32">
        <v>17935.169999999998</v>
      </c>
    </row>
    <row r="389" spans="1:13" x14ac:dyDescent="0.25">
      <c r="C389" s="28" t="s">
        <v>457</v>
      </c>
      <c r="D389" s="29" t="s">
        <v>95</v>
      </c>
      <c r="E389" s="29" t="s">
        <v>458</v>
      </c>
      <c r="F389" s="30" t="s">
        <v>456</v>
      </c>
      <c r="G389" s="30" t="s">
        <v>429</v>
      </c>
      <c r="H389" s="29" t="s">
        <v>129</v>
      </c>
      <c r="I389" s="30" t="s">
        <v>66</v>
      </c>
      <c r="J389" s="29" t="s">
        <v>25</v>
      </c>
      <c r="K389" s="30" t="s">
        <v>26</v>
      </c>
      <c r="L389" s="31">
        <v>44012</v>
      </c>
      <c r="M389" s="32">
        <v>23404.959999999999</v>
      </c>
    </row>
    <row r="390" spans="1:13" x14ac:dyDescent="0.25">
      <c r="C390" s="28" t="s">
        <v>459</v>
      </c>
      <c r="D390" s="29" t="s">
        <v>95</v>
      </c>
      <c r="E390" s="29" t="s">
        <v>458</v>
      </c>
      <c r="F390" s="30" t="s">
        <v>456</v>
      </c>
      <c r="G390" s="30" t="s">
        <v>429</v>
      </c>
      <c r="H390" s="29" t="s">
        <v>129</v>
      </c>
      <c r="I390" s="30" t="s">
        <v>66</v>
      </c>
      <c r="J390" s="29" t="s">
        <v>25</v>
      </c>
      <c r="K390" s="30" t="s">
        <v>26</v>
      </c>
      <c r="L390" s="31">
        <v>44012</v>
      </c>
      <c r="M390" s="32">
        <v>12497.91</v>
      </c>
    </row>
    <row r="391" spans="1:13" x14ac:dyDescent="0.25">
      <c r="A391" s="26"/>
      <c r="B391" s="26"/>
      <c r="C391" s="34"/>
      <c r="D391" s="46"/>
      <c r="E391" s="35"/>
      <c r="F391" s="30"/>
      <c r="G391" s="30"/>
      <c r="H391" s="29"/>
      <c r="I391" s="30"/>
      <c r="J391" s="33"/>
      <c r="K391" s="30"/>
      <c r="L391" s="31"/>
      <c r="M391" s="47"/>
    </row>
    <row r="392" spans="1:13" ht="21" x14ac:dyDescent="0.25">
      <c r="A392" s="11" t="s">
        <v>464</v>
      </c>
      <c r="B392" s="11"/>
      <c r="C392" s="12"/>
      <c r="D392" s="13"/>
      <c r="E392" s="14"/>
      <c r="F392" s="15"/>
      <c r="G392" s="16"/>
      <c r="H392" s="17" t="s">
        <v>2</v>
      </c>
      <c r="I392" s="18">
        <f>I393+I424+I438+I450+I458+I475</f>
        <v>63</v>
      </c>
      <c r="J392" s="18"/>
      <c r="K392" s="18"/>
      <c r="L392" s="17" t="s">
        <v>3</v>
      </c>
      <c r="M392" s="19">
        <f>M393+M424+M438+M450+M458+M475</f>
        <v>15544545.460000001</v>
      </c>
    </row>
    <row r="393" spans="1:13" ht="21" x14ac:dyDescent="0.25">
      <c r="B393" s="37" t="s">
        <v>464</v>
      </c>
      <c r="C393" s="38"/>
      <c r="D393" s="39"/>
      <c r="E393" s="40"/>
      <c r="F393" s="41"/>
      <c r="G393" s="42"/>
      <c r="H393" s="42" t="s">
        <v>2</v>
      </c>
      <c r="I393" s="43">
        <f>COUNT(M395:M423)</f>
        <v>27</v>
      </c>
      <c r="J393" s="44"/>
      <c r="K393" s="44"/>
      <c r="L393" s="43" t="s">
        <v>3</v>
      </c>
      <c r="M393" s="45">
        <f>SUM(M395:M423)</f>
        <v>3384510.68</v>
      </c>
    </row>
    <row r="394" spans="1:13" ht="37.5" x14ac:dyDescent="0.25">
      <c r="A394" s="21"/>
      <c r="B394" s="21"/>
      <c r="C394" s="22" t="s">
        <v>5</v>
      </c>
      <c r="D394" s="23" t="s">
        <v>6</v>
      </c>
      <c r="E394" s="24" t="s">
        <v>7</v>
      </c>
      <c r="F394" s="24" t="s">
        <v>8</v>
      </c>
      <c r="G394" s="24" t="s">
        <v>9</v>
      </c>
      <c r="H394" s="24" t="s">
        <v>10</v>
      </c>
      <c r="I394" s="24" t="s">
        <v>11</v>
      </c>
      <c r="J394" s="24" t="s">
        <v>12</v>
      </c>
      <c r="K394" s="24" t="s">
        <v>13</v>
      </c>
      <c r="L394" s="25" t="s">
        <v>14</v>
      </c>
      <c r="M394" s="25" t="s">
        <v>3</v>
      </c>
    </row>
    <row r="395" spans="1:13" x14ac:dyDescent="0.25">
      <c r="C395" s="28"/>
      <c r="D395" s="29"/>
      <c r="E395" s="29"/>
      <c r="F395" s="30"/>
      <c r="G395" s="30"/>
      <c r="H395" s="29"/>
      <c r="I395" s="30"/>
      <c r="J395" s="29"/>
      <c r="K395" s="30"/>
      <c r="L395" s="31"/>
      <c r="M395" s="32"/>
    </row>
    <row r="396" spans="1:13" x14ac:dyDescent="0.25">
      <c r="C396" s="28" t="s">
        <v>465</v>
      </c>
      <c r="D396" s="29" t="s">
        <v>175</v>
      </c>
      <c r="E396" s="29" t="s">
        <v>466</v>
      </c>
      <c r="F396" s="30" t="s">
        <v>467</v>
      </c>
      <c r="G396" s="30" t="s">
        <v>468</v>
      </c>
      <c r="H396" s="29" t="s">
        <v>65</v>
      </c>
      <c r="I396" s="30" t="s">
        <v>66</v>
      </c>
      <c r="J396" s="29" t="s">
        <v>25</v>
      </c>
      <c r="K396" s="30" t="s">
        <v>26</v>
      </c>
      <c r="L396" s="31">
        <v>43738</v>
      </c>
      <c r="M396" s="32">
        <v>165970</v>
      </c>
    </row>
    <row r="397" spans="1:13" x14ac:dyDescent="0.25">
      <c r="C397" s="28" t="s">
        <v>469</v>
      </c>
      <c r="D397" s="29" t="s">
        <v>175</v>
      </c>
      <c r="E397" s="29" t="s">
        <v>470</v>
      </c>
      <c r="F397" s="30" t="s">
        <v>467</v>
      </c>
      <c r="G397" s="30" t="s">
        <v>468</v>
      </c>
      <c r="H397" s="29" t="s">
        <v>65</v>
      </c>
      <c r="I397" s="30" t="s">
        <v>66</v>
      </c>
      <c r="J397" s="29" t="s">
        <v>25</v>
      </c>
      <c r="K397" s="30" t="s">
        <v>26</v>
      </c>
      <c r="L397" s="31">
        <v>43738</v>
      </c>
      <c r="M397" s="32">
        <v>14500</v>
      </c>
    </row>
    <row r="398" spans="1:13" x14ac:dyDescent="0.25">
      <c r="C398" s="28" t="s">
        <v>471</v>
      </c>
      <c r="D398" s="29" t="s">
        <v>175</v>
      </c>
      <c r="E398" s="29" t="s">
        <v>472</v>
      </c>
      <c r="F398" s="30" t="s">
        <v>467</v>
      </c>
      <c r="G398" s="30" t="s">
        <v>468</v>
      </c>
      <c r="H398" s="29" t="s">
        <v>65</v>
      </c>
      <c r="I398" s="30" t="s">
        <v>66</v>
      </c>
      <c r="J398" s="29" t="s">
        <v>25</v>
      </c>
      <c r="K398" s="30" t="s">
        <v>26</v>
      </c>
      <c r="L398" s="31">
        <v>43738</v>
      </c>
      <c r="M398" s="32">
        <v>9500</v>
      </c>
    </row>
    <row r="399" spans="1:13" x14ac:dyDescent="0.25">
      <c r="C399" s="28" t="s">
        <v>473</v>
      </c>
      <c r="D399" s="29" t="s">
        <v>175</v>
      </c>
      <c r="E399" s="29" t="s">
        <v>474</v>
      </c>
      <c r="F399" s="30" t="s">
        <v>467</v>
      </c>
      <c r="G399" s="30" t="s">
        <v>468</v>
      </c>
      <c r="H399" s="29" t="s">
        <v>65</v>
      </c>
      <c r="I399" s="30" t="s">
        <v>66</v>
      </c>
      <c r="J399" s="29" t="s">
        <v>25</v>
      </c>
      <c r="K399" s="30" t="s">
        <v>26</v>
      </c>
      <c r="L399" s="31">
        <v>43738</v>
      </c>
      <c r="M399" s="32">
        <v>121548</v>
      </c>
    </row>
    <row r="400" spans="1:13" x14ac:dyDescent="0.25">
      <c r="C400" s="28" t="s">
        <v>475</v>
      </c>
      <c r="D400" s="29" t="s">
        <v>47</v>
      </c>
      <c r="E400" s="29" t="s">
        <v>476</v>
      </c>
      <c r="F400" s="30" t="s">
        <v>477</v>
      </c>
      <c r="G400" s="30" t="s">
        <v>468</v>
      </c>
      <c r="H400" s="29" t="s">
        <v>65</v>
      </c>
      <c r="I400" s="30" t="s">
        <v>66</v>
      </c>
      <c r="J400" s="29" t="s">
        <v>25</v>
      </c>
      <c r="K400" s="30" t="s">
        <v>26</v>
      </c>
      <c r="L400" s="31">
        <v>43738</v>
      </c>
      <c r="M400" s="32">
        <v>675</v>
      </c>
    </row>
    <row r="401" spans="3:13" x14ac:dyDescent="0.25">
      <c r="C401" s="28" t="s">
        <v>478</v>
      </c>
      <c r="D401" s="29" t="s">
        <v>126</v>
      </c>
      <c r="E401" s="29" t="s">
        <v>479</v>
      </c>
      <c r="F401" s="30" t="s">
        <v>480</v>
      </c>
      <c r="G401" s="30" t="s">
        <v>468</v>
      </c>
      <c r="H401" s="29" t="s">
        <v>65</v>
      </c>
      <c r="I401" s="30" t="s">
        <v>66</v>
      </c>
      <c r="J401" s="29" t="s">
        <v>25</v>
      </c>
      <c r="K401" s="30" t="s">
        <v>26</v>
      </c>
      <c r="L401" s="31">
        <v>43738</v>
      </c>
      <c r="M401" s="32">
        <v>11314</v>
      </c>
    </row>
    <row r="402" spans="3:13" ht="30" x14ac:dyDescent="0.25">
      <c r="C402" s="28">
        <v>20068</v>
      </c>
      <c r="D402" s="29" t="s">
        <v>134</v>
      </c>
      <c r="E402" s="29" t="s">
        <v>481</v>
      </c>
      <c r="F402" s="30" t="s">
        <v>482</v>
      </c>
      <c r="G402" s="30" t="s">
        <v>468</v>
      </c>
      <c r="H402" s="29" t="s">
        <v>483</v>
      </c>
      <c r="I402" s="30" t="s">
        <v>24</v>
      </c>
      <c r="J402" s="29" t="s">
        <v>25</v>
      </c>
      <c r="K402" s="30" t="s">
        <v>484</v>
      </c>
      <c r="L402" s="31">
        <v>43749</v>
      </c>
      <c r="M402" s="32">
        <v>90981</v>
      </c>
    </row>
    <row r="403" spans="3:13" ht="30" x14ac:dyDescent="0.25">
      <c r="C403" s="28">
        <v>20069</v>
      </c>
      <c r="D403" s="29" t="s">
        <v>134</v>
      </c>
      <c r="E403" s="29" t="s">
        <v>485</v>
      </c>
      <c r="F403" s="30" t="s">
        <v>482</v>
      </c>
      <c r="G403" s="30" t="s">
        <v>468</v>
      </c>
      <c r="H403" s="29" t="s">
        <v>483</v>
      </c>
      <c r="I403" s="30" t="s">
        <v>24</v>
      </c>
      <c r="J403" s="29" t="s">
        <v>25</v>
      </c>
      <c r="K403" s="30" t="s">
        <v>484</v>
      </c>
      <c r="L403" s="31">
        <v>43753</v>
      </c>
      <c r="M403" s="32">
        <v>13829</v>
      </c>
    </row>
    <row r="404" spans="3:13" ht="30" x14ac:dyDescent="0.25">
      <c r="C404" s="28">
        <v>19152</v>
      </c>
      <c r="D404" s="29" t="s">
        <v>133</v>
      </c>
      <c r="E404" s="29" t="s">
        <v>486</v>
      </c>
      <c r="F404" s="30" t="s">
        <v>487</v>
      </c>
      <c r="G404" s="30" t="s">
        <v>468</v>
      </c>
      <c r="H404" s="29" t="s">
        <v>387</v>
      </c>
      <c r="I404" s="30" t="s">
        <v>34</v>
      </c>
      <c r="J404" s="29" t="s">
        <v>25</v>
      </c>
      <c r="K404" s="30" t="s">
        <v>484</v>
      </c>
      <c r="L404" s="31">
        <v>43754</v>
      </c>
      <c r="M404" s="32">
        <v>1250000</v>
      </c>
    </row>
    <row r="405" spans="3:13" x14ac:dyDescent="0.25">
      <c r="C405" s="28" t="s">
        <v>465</v>
      </c>
      <c r="D405" s="29" t="s">
        <v>175</v>
      </c>
      <c r="E405" s="29" t="s">
        <v>466</v>
      </c>
      <c r="F405" s="30" t="s">
        <v>467</v>
      </c>
      <c r="G405" s="30" t="s">
        <v>468</v>
      </c>
      <c r="H405" s="29" t="s">
        <v>94</v>
      </c>
      <c r="I405" s="30" t="s">
        <v>66</v>
      </c>
      <c r="J405" s="29" t="s">
        <v>25</v>
      </c>
      <c r="K405" s="30" t="s">
        <v>26</v>
      </c>
      <c r="L405" s="31">
        <v>43830</v>
      </c>
      <c r="M405" s="32">
        <v>21500</v>
      </c>
    </row>
    <row r="406" spans="3:13" x14ac:dyDescent="0.25">
      <c r="C406" s="28" t="s">
        <v>469</v>
      </c>
      <c r="D406" s="29" t="s">
        <v>175</v>
      </c>
      <c r="E406" s="29" t="s">
        <v>470</v>
      </c>
      <c r="F406" s="30" t="s">
        <v>467</v>
      </c>
      <c r="G406" s="30" t="s">
        <v>468</v>
      </c>
      <c r="H406" s="29" t="s">
        <v>94</v>
      </c>
      <c r="I406" s="30" t="s">
        <v>66</v>
      </c>
      <c r="J406" s="29" t="s">
        <v>25</v>
      </c>
      <c r="K406" s="30" t="s">
        <v>26</v>
      </c>
      <c r="L406" s="31">
        <v>43830</v>
      </c>
      <c r="M406" s="32">
        <v>-1600</v>
      </c>
    </row>
    <row r="407" spans="3:13" x14ac:dyDescent="0.25">
      <c r="C407" s="28" t="s">
        <v>471</v>
      </c>
      <c r="D407" s="29" t="s">
        <v>175</v>
      </c>
      <c r="E407" s="29" t="s">
        <v>472</v>
      </c>
      <c r="F407" s="30" t="s">
        <v>467</v>
      </c>
      <c r="G407" s="30" t="s">
        <v>468</v>
      </c>
      <c r="H407" s="29" t="s">
        <v>94</v>
      </c>
      <c r="I407" s="30" t="s">
        <v>66</v>
      </c>
      <c r="J407" s="29" t="s">
        <v>25</v>
      </c>
      <c r="K407" s="30" t="s">
        <v>26</v>
      </c>
      <c r="L407" s="31">
        <v>43830</v>
      </c>
      <c r="M407" s="32">
        <v>4450</v>
      </c>
    </row>
    <row r="408" spans="3:13" x14ac:dyDescent="0.25">
      <c r="C408" s="28" t="s">
        <v>473</v>
      </c>
      <c r="D408" s="29" t="s">
        <v>175</v>
      </c>
      <c r="E408" s="29" t="s">
        <v>474</v>
      </c>
      <c r="F408" s="30" t="s">
        <v>467</v>
      </c>
      <c r="G408" s="30" t="s">
        <v>468</v>
      </c>
      <c r="H408" s="29" t="s">
        <v>94</v>
      </c>
      <c r="I408" s="30" t="s">
        <v>66</v>
      </c>
      <c r="J408" s="29" t="s">
        <v>25</v>
      </c>
      <c r="K408" s="30" t="s">
        <v>26</v>
      </c>
      <c r="L408" s="31">
        <v>43830</v>
      </c>
      <c r="M408" s="32">
        <v>178082.88</v>
      </c>
    </row>
    <row r="409" spans="3:13" x14ac:dyDescent="0.25">
      <c r="C409" s="28" t="s">
        <v>475</v>
      </c>
      <c r="D409" s="29" t="s">
        <v>47</v>
      </c>
      <c r="E409" s="29" t="s">
        <v>476</v>
      </c>
      <c r="F409" s="30" t="s">
        <v>477</v>
      </c>
      <c r="G409" s="30" t="s">
        <v>468</v>
      </c>
      <c r="H409" s="29" t="s">
        <v>94</v>
      </c>
      <c r="I409" s="30" t="s">
        <v>66</v>
      </c>
      <c r="J409" s="29" t="s">
        <v>25</v>
      </c>
      <c r="K409" s="30" t="s">
        <v>26</v>
      </c>
      <c r="L409" s="31">
        <v>43830</v>
      </c>
      <c r="M409" s="32">
        <v>186041.5</v>
      </c>
    </row>
    <row r="410" spans="3:13" x14ac:dyDescent="0.25">
      <c r="C410" s="28" t="s">
        <v>478</v>
      </c>
      <c r="D410" s="29" t="s">
        <v>126</v>
      </c>
      <c r="E410" s="29" t="s">
        <v>479</v>
      </c>
      <c r="F410" s="30" t="s">
        <v>480</v>
      </c>
      <c r="G410" s="30" t="s">
        <v>468</v>
      </c>
      <c r="H410" s="29" t="s">
        <v>94</v>
      </c>
      <c r="I410" s="30" t="s">
        <v>66</v>
      </c>
      <c r="J410" s="29" t="s">
        <v>25</v>
      </c>
      <c r="K410" s="30" t="s">
        <v>26</v>
      </c>
      <c r="L410" s="31">
        <v>43830</v>
      </c>
      <c r="M410" s="32">
        <v>66370.97</v>
      </c>
    </row>
    <row r="411" spans="3:13" x14ac:dyDescent="0.25">
      <c r="C411" s="28" t="s">
        <v>465</v>
      </c>
      <c r="D411" s="29" t="s">
        <v>175</v>
      </c>
      <c r="E411" s="29" t="s">
        <v>466</v>
      </c>
      <c r="F411" s="30" t="s">
        <v>467</v>
      </c>
      <c r="G411" s="30" t="s">
        <v>468</v>
      </c>
      <c r="H411" s="29" t="s">
        <v>112</v>
      </c>
      <c r="I411" s="30" t="s">
        <v>66</v>
      </c>
      <c r="J411" s="29" t="s">
        <v>25</v>
      </c>
      <c r="K411" s="30" t="s">
        <v>26</v>
      </c>
      <c r="L411" s="31">
        <v>43921</v>
      </c>
      <c r="M411" s="32">
        <v>91695</v>
      </c>
    </row>
    <row r="412" spans="3:13" x14ac:dyDescent="0.25">
      <c r="C412" s="28" t="s">
        <v>469</v>
      </c>
      <c r="D412" s="29" t="s">
        <v>175</v>
      </c>
      <c r="E412" s="29" t="s">
        <v>470</v>
      </c>
      <c r="F412" s="30" t="s">
        <v>467</v>
      </c>
      <c r="G412" s="30" t="s">
        <v>468</v>
      </c>
      <c r="H412" s="29" t="s">
        <v>112</v>
      </c>
      <c r="I412" s="30" t="s">
        <v>66</v>
      </c>
      <c r="J412" s="29" t="s">
        <v>25</v>
      </c>
      <c r="K412" s="30" t="s">
        <v>26</v>
      </c>
      <c r="L412" s="31">
        <v>43921</v>
      </c>
      <c r="M412" s="32">
        <v>11900</v>
      </c>
    </row>
    <row r="413" spans="3:13" x14ac:dyDescent="0.25">
      <c r="C413" s="28" t="s">
        <v>471</v>
      </c>
      <c r="D413" s="29" t="s">
        <v>175</v>
      </c>
      <c r="E413" s="29" t="s">
        <v>472</v>
      </c>
      <c r="F413" s="30" t="s">
        <v>467</v>
      </c>
      <c r="G413" s="30" t="s">
        <v>468</v>
      </c>
      <c r="H413" s="29" t="s">
        <v>112</v>
      </c>
      <c r="I413" s="30" t="s">
        <v>66</v>
      </c>
      <c r="J413" s="29" t="s">
        <v>25</v>
      </c>
      <c r="K413" s="30" t="s">
        <v>26</v>
      </c>
      <c r="L413" s="31">
        <v>43921</v>
      </c>
      <c r="M413" s="32">
        <v>18900</v>
      </c>
    </row>
    <row r="414" spans="3:13" x14ac:dyDescent="0.25">
      <c r="C414" s="28" t="s">
        <v>473</v>
      </c>
      <c r="D414" s="29" t="s">
        <v>175</v>
      </c>
      <c r="E414" s="29" t="s">
        <v>474</v>
      </c>
      <c r="F414" s="30" t="s">
        <v>467</v>
      </c>
      <c r="G414" s="30" t="s">
        <v>468</v>
      </c>
      <c r="H414" s="29" t="s">
        <v>112</v>
      </c>
      <c r="I414" s="30" t="s">
        <v>66</v>
      </c>
      <c r="J414" s="29" t="s">
        <v>25</v>
      </c>
      <c r="K414" s="30" t="s">
        <v>26</v>
      </c>
      <c r="L414" s="31">
        <v>43921</v>
      </c>
      <c r="M414" s="32">
        <v>387562.1399999999</v>
      </c>
    </row>
    <row r="415" spans="3:13" x14ac:dyDescent="0.25">
      <c r="C415" s="28" t="s">
        <v>475</v>
      </c>
      <c r="D415" s="29" t="s">
        <v>47</v>
      </c>
      <c r="E415" s="29" t="s">
        <v>476</v>
      </c>
      <c r="F415" s="30" t="s">
        <v>477</v>
      </c>
      <c r="G415" s="30" t="s">
        <v>468</v>
      </c>
      <c r="H415" s="29" t="s">
        <v>112</v>
      </c>
      <c r="I415" s="30" t="s">
        <v>66</v>
      </c>
      <c r="J415" s="29" t="s">
        <v>25</v>
      </c>
      <c r="K415" s="30" t="s">
        <v>26</v>
      </c>
      <c r="L415" s="31">
        <v>43921</v>
      </c>
      <c r="M415" s="32">
        <v>182547</v>
      </c>
    </row>
    <row r="416" spans="3:13" x14ac:dyDescent="0.25">
      <c r="C416" s="28" t="s">
        <v>478</v>
      </c>
      <c r="D416" s="29" t="s">
        <v>126</v>
      </c>
      <c r="E416" s="29" t="s">
        <v>479</v>
      </c>
      <c r="F416" s="30" t="s">
        <v>480</v>
      </c>
      <c r="G416" s="30" t="s">
        <v>468</v>
      </c>
      <c r="H416" s="29" t="s">
        <v>112</v>
      </c>
      <c r="I416" s="30" t="s">
        <v>66</v>
      </c>
      <c r="J416" s="29" t="s">
        <v>25</v>
      </c>
      <c r="K416" s="30" t="s">
        <v>26</v>
      </c>
      <c r="L416" s="31">
        <v>43921</v>
      </c>
      <c r="M416" s="32">
        <v>34774.939999999995</v>
      </c>
    </row>
    <row r="417" spans="1:13" x14ac:dyDescent="0.25">
      <c r="C417" s="28" t="s">
        <v>465</v>
      </c>
      <c r="D417" s="29" t="s">
        <v>175</v>
      </c>
      <c r="E417" s="29" t="s">
        <v>466</v>
      </c>
      <c r="F417" s="30" t="s">
        <v>467</v>
      </c>
      <c r="G417" s="30" t="s">
        <v>468</v>
      </c>
      <c r="H417" s="29" t="s">
        <v>129</v>
      </c>
      <c r="I417" s="30" t="s">
        <v>66</v>
      </c>
      <c r="J417" s="29" t="s">
        <v>25</v>
      </c>
      <c r="K417" s="30" t="s">
        <v>26</v>
      </c>
      <c r="L417" s="31">
        <v>44012</v>
      </c>
      <c r="M417" s="32">
        <v>18500</v>
      </c>
    </row>
    <row r="418" spans="1:13" x14ac:dyDescent="0.25">
      <c r="C418" s="28" t="s">
        <v>469</v>
      </c>
      <c r="D418" s="29" t="s">
        <v>175</v>
      </c>
      <c r="E418" s="29" t="s">
        <v>470</v>
      </c>
      <c r="F418" s="30" t="s">
        <v>467</v>
      </c>
      <c r="G418" s="30" t="s">
        <v>468</v>
      </c>
      <c r="H418" s="29" t="s">
        <v>129</v>
      </c>
      <c r="I418" s="30" t="s">
        <v>66</v>
      </c>
      <c r="J418" s="29" t="s">
        <v>25</v>
      </c>
      <c r="K418" s="30" t="s">
        <v>26</v>
      </c>
      <c r="L418" s="31">
        <v>44012</v>
      </c>
      <c r="M418" s="32">
        <v>3100</v>
      </c>
    </row>
    <row r="419" spans="1:13" x14ac:dyDescent="0.25">
      <c r="C419" s="28" t="s">
        <v>471</v>
      </c>
      <c r="D419" s="29" t="s">
        <v>175</v>
      </c>
      <c r="E419" s="29" t="s">
        <v>472</v>
      </c>
      <c r="F419" s="30" t="s">
        <v>467</v>
      </c>
      <c r="G419" s="30" t="s">
        <v>468</v>
      </c>
      <c r="H419" s="29" t="s">
        <v>129</v>
      </c>
      <c r="I419" s="30" t="s">
        <v>66</v>
      </c>
      <c r="J419" s="29" t="s">
        <v>25</v>
      </c>
      <c r="K419" s="30" t="s">
        <v>26</v>
      </c>
      <c r="L419" s="31">
        <v>44012</v>
      </c>
      <c r="M419" s="32">
        <v>44700</v>
      </c>
    </row>
    <row r="420" spans="1:13" x14ac:dyDescent="0.25">
      <c r="C420" s="28" t="s">
        <v>473</v>
      </c>
      <c r="D420" s="29" t="s">
        <v>175</v>
      </c>
      <c r="E420" s="29" t="s">
        <v>474</v>
      </c>
      <c r="F420" s="30" t="s">
        <v>467</v>
      </c>
      <c r="G420" s="30" t="s">
        <v>468</v>
      </c>
      <c r="H420" s="29" t="s">
        <v>129</v>
      </c>
      <c r="I420" s="30" t="s">
        <v>66</v>
      </c>
      <c r="J420" s="29" t="s">
        <v>25</v>
      </c>
      <c r="K420" s="30" t="s">
        <v>26</v>
      </c>
      <c r="L420" s="31">
        <v>44012</v>
      </c>
      <c r="M420" s="32">
        <v>422008.47</v>
      </c>
    </row>
    <row r="421" spans="1:13" x14ac:dyDescent="0.25">
      <c r="C421" s="28" t="s">
        <v>475</v>
      </c>
      <c r="D421" s="29" t="s">
        <v>47</v>
      </c>
      <c r="E421" s="29" t="s">
        <v>476</v>
      </c>
      <c r="F421" s="30" t="s">
        <v>477</v>
      </c>
      <c r="G421" s="30" t="s">
        <v>468</v>
      </c>
      <c r="H421" s="29" t="s">
        <v>129</v>
      </c>
      <c r="I421" s="30" t="s">
        <v>66</v>
      </c>
      <c r="J421" s="29" t="s">
        <v>25</v>
      </c>
      <c r="K421" s="30" t="s">
        <v>26</v>
      </c>
      <c r="L421" s="31">
        <v>44012</v>
      </c>
      <c r="M421" s="32">
        <v>10987.5</v>
      </c>
    </row>
    <row r="422" spans="1:13" x14ac:dyDescent="0.25">
      <c r="C422" s="28" t="s">
        <v>478</v>
      </c>
      <c r="D422" s="29" t="s">
        <v>126</v>
      </c>
      <c r="E422" s="29" t="s">
        <v>479</v>
      </c>
      <c r="F422" s="30" t="s">
        <v>480</v>
      </c>
      <c r="G422" s="30" t="s">
        <v>468</v>
      </c>
      <c r="H422" s="29" t="s">
        <v>129</v>
      </c>
      <c r="I422" s="30" t="s">
        <v>66</v>
      </c>
      <c r="J422" s="29" t="s">
        <v>25</v>
      </c>
      <c r="K422" s="30" t="s">
        <v>26</v>
      </c>
      <c r="L422" s="31">
        <v>44012</v>
      </c>
      <c r="M422" s="32">
        <v>24673.279999999995</v>
      </c>
    </row>
    <row r="423" spans="1:13" x14ac:dyDescent="0.25">
      <c r="A423" s="26"/>
      <c r="B423" s="26"/>
      <c r="C423" s="34"/>
      <c r="D423" s="46"/>
      <c r="E423" s="35"/>
      <c r="F423" s="30"/>
      <c r="G423" s="30"/>
      <c r="H423" s="29"/>
      <c r="I423" s="30"/>
      <c r="J423" s="33"/>
      <c r="K423" s="30"/>
      <c r="L423" s="31"/>
      <c r="M423" s="47"/>
    </row>
    <row r="424" spans="1:13" ht="21" x14ac:dyDescent="0.25">
      <c r="A424" s="20"/>
      <c r="B424" s="37" t="s">
        <v>488</v>
      </c>
      <c r="C424" s="38"/>
      <c r="D424" s="39"/>
      <c r="E424" s="40"/>
      <c r="F424" s="41"/>
      <c r="G424" s="42"/>
      <c r="H424" s="42" t="s">
        <v>2</v>
      </c>
      <c r="I424" s="43">
        <f>COUNT(M426:M437)</f>
        <v>5</v>
      </c>
      <c r="J424" s="44"/>
      <c r="K424" s="44"/>
      <c r="L424" s="43" t="s">
        <v>3</v>
      </c>
      <c r="M424" s="45">
        <f>SUM(M426:M437)</f>
        <v>8024367.3899999997</v>
      </c>
    </row>
    <row r="425" spans="1:13" ht="37.5" x14ac:dyDescent="0.25">
      <c r="A425" s="21"/>
      <c r="B425" s="21"/>
      <c r="C425" s="22" t="s">
        <v>5</v>
      </c>
      <c r="D425" s="23" t="s">
        <v>6</v>
      </c>
      <c r="E425" s="24" t="s">
        <v>7</v>
      </c>
      <c r="F425" s="24" t="s">
        <v>8</v>
      </c>
      <c r="G425" s="24" t="s">
        <v>9</v>
      </c>
      <c r="H425" s="24" t="s">
        <v>10</v>
      </c>
      <c r="I425" s="24" t="s">
        <v>11</v>
      </c>
      <c r="J425" s="24" t="s">
        <v>12</v>
      </c>
      <c r="K425" s="24" t="s">
        <v>13</v>
      </c>
      <c r="L425" s="25" t="s">
        <v>14</v>
      </c>
      <c r="M425" s="25" t="s">
        <v>3</v>
      </c>
    </row>
    <row r="426" spans="1:13" x14ac:dyDescent="0.25">
      <c r="C426" s="28"/>
      <c r="D426" s="29"/>
      <c r="E426" s="29"/>
      <c r="F426" s="30"/>
      <c r="G426" s="30"/>
      <c r="H426" s="29"/>
      <c r="I426" s="30"/>
      <c r="J426" s="29"/>
      <c r="K426" s="30"/>
      <c r="L426" s="31"/>
      <c r="M426" s="32"/>
    </row>
    <row r="427" spans="1:13" ht="30" x14ac:dyDescent="0.25">
      <c r="C427" s="28">
        <v>18004</v>
      </c>
      <c r="D427" s="29" t="s">
        <v>151</v>
      </c>
      <c r="E427" s="29" t="s">
        <v>489</v>
      </c>
      <c r="F427" s="30" t="s">
        <v>490</v>
      </c>
      <c r="G427" s="30" t="s">
        <v>468</v>
      </c>
      <c r="H427" s="29" t="s">
        <v>297</v>
      </c>
      <c r="I427" s="30" t="s">
        <v>34</v>
      </c>
      <c r="J427" s="29" t="s">
        <v>25</v>
      </c>
      <c r="K427" s="30" t="s">
        <v>340</v>
      </c>
      <c r="L427" s="31">
        <v>43735</v>
      </c>
      <c r="M427" s="32">
        <v>3999000</v>
      </c>
    </row>
    <row r="428" spans="1:13" x14ac:dyDescent="0.25">
      <c r="C428" s="28" t="s">
        <v>491</v>
      </c>
      <c r="D428" s="29" t="s">
        <v>85</v>
      </c>
      <c r="E428" s="29" t="s">
        <v>492</v>
      </c>
      <c r="F428" s="30" t="s">
        <v>490</v>
      </c>
      <c r="G428" s="30" t="s">
        <v>468</v>
      </c>
      <c r="H428" s="29" t="s">
        <v>65</v>
      </c>
      <c r="I428" s="30" t="s">
        <v>66</v>
      </c>
      <c r="J428" s="29" t="s">
        <v>25</v>
      </c>
      <c r="K428" s="30" t="s">
        <v>26</v>
      </c>
      <c r="L428" s="31">
        <v>43738</v>
      </c>
      <c r="M428" s="32">
        <v>240</v>
      </c>
    </row>
    <row r="429" spans="1:13" ht="30" x14ac:dyDescent="0.25">
      <c r="C429" s="28">
        <v>20020</v>
      </c>
      <c r="D429" s="29" t="s">
        <v>151</v>
      </c>
      <c r="E429" s="29" t="s">
        <v>493</v>
      </c>
      <c r="F429" s="30" t="s">
        <v>490</v>
      </c>
      <c r="G429" s="30" t="s">
        <v>468</v>
      </c>
      <c r="H429" s="29" t="s">
        <v>494</v>
      </c>
      <c r="I429" s="30" t="s">
        <v>34</v>
      </c>
      <c r="J429" s="29" t="s">
        <v>25</v>
      </c>
      <c r="K429" s="30" t="s">
        <v>91</v>
      </c>
      <c r="L429" s="31">
        <v>43741</v>
      </c>
      <c r="M429" s="32">
        <v>4000000</v>
      </c>
    </row>
    <row r="430" spans="1:13" x14ac:dyDescent="0.25">
      <c r="C430" s="28">
        <v>18121</v>
      </c>
      <c r="D430" s="29" t="s">
        <v>85</v>
      </c>
      <c r="E430" s="29" t="s">
        <v>495</v>
      </c>
      <c r="F430" s="30" t="s">
        <v>490</v>
      </c>
      <c r="G430" s="30" t="s">
        <v>468</v>
      </c>
      <c r="H430" s="29" t="s">
        <v>496</v>
      </c>
      <c r="I430" s="30" t="s">
        <v>204</v>
      </c>
      <c r="J430" s="29" t="s">
        <v>25</v>
      </c>
      <c r="K430" s="30" t="s">
        <v>91</v>
      </c>
      <c r="L430" s="31">
        <v>43770</v>
      </c>
      <c r="M430" s="32" t="s">
        <v>25</v>
      </c>
    </row>
    <row r="431" spans="1:13" ht="45" x14ac:dyDescent="0.25">
      <c r="C431" s="28">
        <v>19136</v>
      </c>
      <c r="D431" s="29" t="s">
        <v>151</v>
      </c>
      <c r="E431" s="29" t="s">
        <v>497</v>
      </c>
      <c r="F431" s="30" t="s">
        <v>490</v>
      </c>
      <c r="G431" s="30" t="s">
        <v>468</v>
      </c>
      <c r="H431" s="29" t="s">
        <v>498</v>
      </c>
      <c r="I431" s="30" t="s">
        <v>34</v>
      </c>
      <c r="J431" s="29" t="s">
        <v>25</v>
      </c>
      <c r="K431" s="30" t="s">
        <v>340</v>
      </c>
      <c r="L431" s="31">
        <v>43777</v>
      </c>
      <c r="M431" s="32" t="s">
        <v>25</v>
      </c>
    </row>
    <row r="432" spans="1:13" ht="30" x14ac:dyDescent="0.25">
      <c r="C432" s="28">
        <v>18004</v>
      </c>
      <c r="D432" s="29" t="s">
        <v>151</v>
      </c>
      <c r="E432" s="29" t="s">
        <v>489</v>
      </c>
      <c r="F432" s="30" t="s">
        <v>490</v>
      </c>
      <c r="G432" s="30" t="s">
        <v>468</v>
      </c>
      <c r="H432" s="29" t="s">
        <v>297</v>
      </c>
      <c r="I432" s="30" t="s">
        <v>34</v>
      </c>
      <c r="J432" s="29" t="s">
        <v>25</v>
      </c>
      <c r="K432" s="30" t="s">
        <v>340</v>
      </c>
      <c r="L432" s="31">
        <v>43784</v>
      </c>
      <c r="M432" s="32" t="s">
        <v>25</v>
      </c>
    </row>
    <row r="433" spans="1:13" ht="30" x14ac:dyDescent="0.25">
      <c r="C433" s="28">
        <v>20020</v>
      </c>
      <c r="D433" s="29" t="s">
        <v>151</v>
      </c>
      <c r="E433" s="29" t="s">
        <v>493</v>
      </c>
      <c r="F433" s="30" t="s">
        <v>490</v>
      </c>
      <c r="G433" s="30" t="s">
        <v>468</v>
      </c>
      <c r="H433" s="29" t="s">
        <v>494</v>
      </c>
      <c r="I433" s="30" t="s">
        <v>34</v>
      </c>
      <c r="J433" s="29" t="s">
        <v>25</v>
      </c>
      <c r="K433" s="30" t="s">
        <v>91</v>
      </c>
      <c r="L433" s="31">
        <v>43784</v>
      </c>
      <c r="M433" s="32" t="s">
        <v>25</v>
      </c>
    </row>
    <row r="434" spans="1:13" x14ac:dyDescent="0.25">
      <c r="C434" s="28" t="s">
        <v>491</v>
      </c>
      <c r="D434" s="29" t="s">
        <v>85</v>
      </c>
      <c r="E434" s="29" t="s">
        <v>492</v>
      </c>
      <c r="F434" s="30" t="s">
        <v>490</v>
      </c>
      <c r="G434" s="30" t="s">
        <v>468</v>
      </c>
      <c r="H434" s="29" t="s">
        <v>112</v>
      </c>
      <c r="I434" s="30" t="s">
        <v>66</v>
      </c>
      <c r="J434" s="29" t="s">
        <v>25</v>
      </c>
      <c r="K434" s="30" t="s">
        <v>26</v>
      </c>
      <c r="L434" s="31">
        <v>43921</v>
      </c>
      <c r="M434" s="32">
        <v>501.64</v>
      </c>
    </row>
    <row r="435" spans="1:13" x14ac:dyDescent="0.25">
      <c r="C435" s="28" t="s">
        <v>491</v>
      </c>
      <c r="D435" s="29" t="s">
        <v>85</v>
      </c>
      <c r="E435" s="29" t="s">
        <v>492</v>
      </c>
      <c r="F435" s="30" t="s">
        <v>490</v>
      </c>
      <c r="G435" s="30" t="s">
        <v>468</v>
      </c>
      <c r="H435" s="29" t="s">
        <v>129</v>
      </c>
      <c r="I435" s="30" t="s">
        <v>66</v>
      </c>
      <c r="J435" s="29" t="s">
        <v>25</v>
      </c>
      <c r="K435" s="30" t="s">
        <v>26</v>
      </c>
      <c r="L435" s="31">
        <v>44012</v>
      </c>
      <c r="M435" s="32">
        <v>24625.75</v>
      </c>
    </row>
    <row r="436" spans="1:13" x14ac:dyDescent="0.25">
      <c r="C436" s="28"/>
      <c r="D436" s="29"/>
      <c r="E436" s="29"/>
      <c r="F436" s="30"/>
      <c r="G436" s="30"/>
      <c r="H436" s="29"/>
      <c r="I436" s="30"/>
      <c r="J436" s="29"/>
      <c r="K436" s="30"/>
      <c r="L436" s="31"/>
      <c r="M436" s="32"/>
    </row>
    <row r="437" spans="1:13" x14ac:dyDescent="0.25">
      <c r="A437" s="26"/>
      <c r="B437" s="26"/>
      <c r="C437" s="34"/>
      <c r="D437" s="46"/>
      <c r="E437" s="55"/>
      <c r="F437" s="30"/>
      <c r="G437" s="30"/>
      <c r="H437" s="29"/>
      <c r="I437" s="30"/>
      <c r="J437" s="33"/>
      <c r="K437" s="30"/>
      <c r="L437" s="31"/>
      <c r="M437" s="47"/>
    </row>
    <row r="438" spans="1:13" ht="21" x14ac:dyDescent="0.25">
      <c r="A438" s="20"/>
      <c r="B438" s="37" t="s">
        <v>499</v>
      </c>
      <c r="C438" s="38"/>
      <c r="D438" s="39"/>
      <c r="E438" s="40"/>
      <c r="F438" s="41"/>
      <c r="G438" s="42"/>
      <c r="H438" s="42" t="s">
        <v>2</v>
      </c>
      <c r="I438" s="43">
        <f>COUNT(M440:M449)</f>
        <v>7</v>
      </c>
      <c r="J438" s="44"/>
      <c r="K438" s="44"/>
      <c r="L438" s="43" t="s">
        <v>3</v>
      </c>
      <c r="M438" s="45">
        <f>SUM(M440:M449)</f>
        <v>214494.77</v>
      </c>
    </row>
    <row r="439" spans="1:13" ht="37.5" x14ac:dyDescent="0.25">
      <c r="A439" s="21"/>
      <c r="B439" s="21"/>
      <c r="C439" s="22" t="s">
        <v>5</v>
      </c>
      <c r="D439" s="23" t="s">
        <v>6</v>
      </c>
      <c r="E439" s="24" t="s">
        <v>7</v>
      </c>
      <c r="F439" s="24" t="s">
        <v>8</v>
      </c>
      <c r="G439" s="24" t="s">
        <v>9</v>
      </c>
      <c r="H439" s="24" t="s">
        <v>10</v>
      </c>
      <c r="I439" s="24" t="s">
        <v>11</v>
      </c>
      <c r="J439" s="24" t="s">
        <v>12</v>
      </c>
      <c r="K439" s="24" t="s">
        <v>13</v>
      </c>
      <c r="L439" s="25" t="s">
        <v>14</v>
      </c>
      <c r="M439" s="25" t="s">
        <v>3</v>
      </c>
    </row>
    <row r="440" spans="1:13" x14ac:dyDescent="0.25">
      <c r="C440" s="28"/>
      <c r="D440" s="29"/>
      <c r="E440" s="29"/>
      <c r="F440" s="30"/>
      <c r="G440" s="30"/>
      <c r="H440" s="29"/>
      <c r="I440" s="30"/>
      <c r="J440" s="29"/>
      <c r="K440" s="30"/>
      <c r="L440" s="31"/>
      <c r="M440" s="32"/>
    </row>
    <row r="441" spans="1:13" x14ac:dyDescent="0.25">
      <c r="C441" s="28" t="s">
        <v>500</v>
      </c>
      <c r="D441" s="29" t="s">
        <v>99</v>
      </c>
      <c r="E441" s="29" t="s">
        <v>501</v>
      </c>
      <c r="F441" s="30" t="s">
        <v>502</v>
      </c>
      <c r="G441" s="30" t="s">
        <v>468</v>
      </c>
      <c r="H441" s="29" t="s">
        <v>65</v>
      </c>
      <c r="I441" s="30" t="s">
        <v>66</v>
      </c>
      <c r="J441" s="29" t="s">
        <v>25</v>
      </c>
      <c r="K441" s="30" t="s">
        <v>26</v>
      </c>
      <c r="L441" s="31">
        <v>43738</v>
      </c>
      <c r="M441" s="32">
        <v>110748</v>
      </c>
    </row>
    <row r="442" spans="1:13" ht="45" x14ac:dyDescent="0.25">
      <c r="C442" s="28">
        <v>20082</v>
      </c>
      <c r="D442" s="29" t="s">
        <v>99</v>
      </c>
      <c r="E442" s="29" t="s">
        <v>503</v>
      </c>
      <c r="F442" s="30" t="s">
        <v>502</v>
      </c>
      <c r="G442" s="30" t="s">
        <v>468</v>
      </c>
      <c r="H442" s="29" t="s">
        <v>504</v>
      </c>
      <c r="I442" s="30" t="s">
        <v>204</v>
      </c>
      <c r="J442" s="29" t="s">
        <v>25</v>
      </c>
      <c r="K442" s="30" t="s">
        <v>91</v>
      </c>
      <c r="L442" s="31">
        <v>43768</v>
      </c>
      <c r="M442" s="32">
        <v>55583</v>
      </c>
    </row>
    <row r="443" spans="1:13" ht="30" x14ac:dyDescent="0.25">
      <c r="C443" s="28">
        <v>19151</v>
      </c>
      <c r="D443" s="29" t="s">
        <v>99</v>
      </c>
      <c r="E443" s="29" t="s">
        <v>505</v>
      </c>
      <c r="F443" s="30" t="s">
        <v>502</v>
      </c>
      <c r="G443" s="30" t="s">
        <v>468</v>
      </c>
      <c r="H443" s="29" t="s">
        <v>506</v>
      </c>
      <c r="I443" s="30" t="s">
        <v>204</v>
      </c>
      <c r="J443" s="29" t="s">
        <v>25</v>
      </c>
      <c r="K443" s="30" t="s">
        <v>91</v>
      </c>
      <c r="L443" s="31">
        <v>43770</v>
      </c>
      <c r="M443" s="32" t="s">
        <v>25</v>
      </c>
    </row>
    <row r="444" spans="1:13" ht="45" x14ac:dyDescent="0.25">
      <c r="C444" s="28">
        <v>20143</v>
      </c>
      <c r="D444" s="29" t="s">
        <v>99</v>
      </c>
      <c r="E444" s="29" t="s">
        <v>507</v>
      </c>
      <c r="F444" s="30" t="s">
        <v>502</v>
      </c>
      <c r="G444" s="30" t="s">
        <v>468</v>
      </c>
      <c r="H444" s="29" t="s">
        <v>508</v>
      </c>
      <c r="I444" s="30" t="s">
        <v>204</v>
      </c>
      <c r="J444" s="29" t="s">
        <v>25</v>
      </c>
      <c r="K444" s="30" t="s">
        <v>123</v>
      </c>
      <c r="L444" s="31">
        <v>43879</v>
      </c>
      <c r="M444" s="32">
        <v>13641</v>
      </c>
    </row>
    <row r="445" spans="1:13" ht="45" x14ac:dyDescent="0.25">
      <c r="C445" s="28">
        <v>20144</v>
      </c>
      <c r="D445" s="29" t="s">
        <v>99</v>
      </c>
      <c r="E445" s="29" t="s">
        <v>509</v>
      </c>
      <c r="F445" s="30" t="s">
        <v>502</v>
      </c>
      <c r="G445" s="30" t="s">
        <v>468</v>
      </c>
      <c r="H445" s="29" t="s">
        <v>508</v>
      </c>
      <c r="I445" s="30" t="s">
        <v>204</v>
      </c>
      <c r="J445" s="29" t="s">
        <v>25</v>
      </c>
      <c r="K445" s="30" t="s">
        <v>123</v>
      </c>
      <c r="L445" s="31">
        <v>43879</v>
      </c>
      <c r="M445" s="32">
        <v>14722</v>
      </c>
    </row>
    <row r="446" spans="1:13" x14ac:dyDescent="0.25">
      <c r="C446" s="28" t="s">
        <v>500</v>
      </c>
      <c r="D446" s="29" t="s">
        <v>99</v>
      </c>
      <c r="E446" s="29" t="s">
        <v>501</v>
      </c>
      <c r="F446" s="30" t="s">
        <v>502</v>
      </c>
      <c r="G446" s="30" t="s">
        <v>468</v>
      </c>
      <c r="H446" s="29" t="s">
        <v>112</v>
      </c>
      <c r="I446" s="30" t="s">
        <v>66</v>
      </c>
      <c r="J446" s="29" t="s">
        <v>25</v>
      </c>
      <c r="K446" s="30" t="s">
        <v>26</v>
      </c>
      <c r="L446" s="31">
        <v>43921</v>
      </c>
      <c r="M446" s="32">
        <v>4713.93</v>
      </c>
    </row>
    <row r="447" spans="1:13" ht="30" x14ac:dyDescent="0.25">
      <c r="C447" s="28">
        <v>20211</v>
      </c>
      <c r="D447" s="29" t="s">
        <v>99</v>
      </c>
      <c r="E447" s="29" t="s">
        <v>510</v>
      </c>
      <c r="F447" s="30" t="s">
        <v>502</v>
      </c>
      <c r="G447" s="30" t="s">
        <v>468</v>
      </c>
      <c r="H447" s="29" t="s">
        <v>511</v>
      </c>
      <c r="I447" s="30" t="s">
        <v>204</v>
      </c>
      <c r="J447" s="29" t="s">
        <v>25</v>
      </c>
      <c r="K447" s="30" t="s">
        <v>91</v>
      </c>
      <c r="L447" s="31">
        <v>43986</v>
      </c>
      <c r="M447" s="32">
        <v>6000</v>
      </c>
    </row>
    <row r="448" spans="1:13" x14ac:dyDescent="0.25">
      <c r="C448" s="28" t="s">
        <v>500</v>
      </c>
      <c r="D448" s="29" t="s">
        <v>99</v>
      </c>
      <c r="E448" s="29" t="s">
        <v>501</v>
      </c>
      <c r="F448" s="30" t="s">
        <v>502</v>
      </c>
      <c r="G448" s="30" t="s">
        <v>468</v>
      </c>
      <c r="H448" s="29" t="s">
        <v>129</v>
      </c>
      <c r="I448" s="30" t="s">
        <v>66</v>
      </c>
      <c r="J448" s="29" t="s">
        <v>25</v>
      </c>
      <c r="K448" s="30" t="s">
        <v>26</v>
      </c>
      <c r="L448" s="31">
        <v>44012</v>
      </c>
      <c r="M448" s="32">
        <v>9086.84</v>
      </c>
    </row>
    <row r="449" spans="1:13" x14ac:dyDescent="0.25">
      <c r="A449" s="26"/>
      <c r="B449" s="26"/>
      <c r="C449" s="34"/>
      <c r="D449" s="46"/>
      <c r="E449" s="35"/>
      <c r="F449" s="30"/>
      <c r="G449" s="30"/>
      <c r="H449" s="29"/>
      <c r="I449" s="30"/>
      <c r="J449" s="33"/>
      <c r="K449" s="30"/>
      <c r="L449" s="31"/>
      <c r="M449" s="47"/>
    </row>
    <row r="450" spans="1:13" ht="21" x14ac:dyDescent="0.25">
      <c r="A450" s="20"/>
      <c r="B450" s="37" t="s">
        <v>512</v>
      </c>
      <c r="C450" s="38"/>
      <c r="D450" s="39"/>
      <c r="E450" s="40"/>
      <c r="F450" s="41"/>
      <c r="G450" s="42"/>
      <c r="H450" s="42" t="s">
        <v>2</v>
      </c>
      <c r="I450" s="43">
        <f>COUNT(M452:M457)</f>
        <v>4</v>
      </c>
      <c r="J450" s="44"/>
      <c r="K450" s="44"/>
      <c r="L450" s="43" t="s">
        <v>3</v>
      </c>
      <c r="M450" s="45">
        <f>SUM(M452:M457)</f>
        <v>2794010.8000000003</v>
      </c>
    </row>
    <row r="451" spans="1:13" ht="37.5" x14ac:dyDescent="0.25">
      <c r="A451" s="21"/>
      <c r="B451" s="21"/>
      <c r="C451" s="22" t="s">
        <v>5</v>
      </c>
      <c r="D451" s="23" t="s">
        <v>6</v>
      </c>
      <c r="E451" s="24" t="s">
        <v>7</v>
      </c>
      <c r="F451" s="24" t="s">
        <v>8</v>
      </c>
      <c r="G451" s="24" t="s">
        <v>9</v>
      </c>
      <c r="H451" s="24" t="s">
        <v>10</v>
      </c>
      <c r="I451" s="24" t="s">
        <v>11</v>
      </c>
      <c r="J451" s="24" t="s">
        <v>12</v>
      </c>
      <c r="K451" s="24" t="s">
        <v>13</v>
      </c>
      <c r="L451" s="25" t="s">
        <v>14</v>
      </c>
      <c r="M451" s="25" t="s">
        <v>3</v>
      </c>
    </row>
    <row r="452" spans="1:13" x14ac:dyDescent="0.25">
      <c r="C452" s="28"/>
      <c r="D452" s="29"/>
      <c r="E452" s="29"/>
      <c r="F452" s="30"/>
      <c r="G452" s="30"/>
      <c r="H452" s="29"/>
      <c r="I452" s="30"/>
      <c r="J452" s="29"/>
      <c r="K452" s="30"/>
      <c r="L452" s="31"/>
      <c r="M452" s="32"/>
    </row>
    <row r="453" spans="1:13" x14ac:dyDescent="0.25">
      <c r="C453" s="28" t="s">
        <v>513</v>
      </c>
      <c r="D453" s="29" t="s">
        <v>47</v>
      </c>
      <c r="E453" s="29" t="s">
        <v>512</v>
      </c>
      <c r="F453" s="30" t="s">
        <v>514</v>
      </c>
      <c r="G453" s="30" t="s">
        <v>468</v>
      </c>
      <c r="H453" s="29" t="s">
        <v>65</v>
      </c>
      <c r="I453" s="30" t="s">
        <v>66</v>
      </c>
      <c r="J453" s="29" t="s">
        <v>25</v>
      </c>
      <c r="K453" s="30" t="s">
        <v>26</v>
      </c>
      <c r="L453" s="31">
        <v>43738</v>
      </c>
      <c r="M453" s="32">
        <v>341083</v>
      </c>
    </row>
    <row r="454" spans="1:13" x14ac:dyDescent="0.25">
      <c r="C454" s="28" t="s">
        <v>513</v>
      </c>
      <c r="D454" s="29" t="s">
        <v>47</v>
      </c>
      <c r="E454" s="29" t="s">
        <v>512</v>
      </c>
      <c r="F454" s="30" t="s">
        <v>514</v>
      </c>
      <c r="G454" s="30" t="s">
        <v>468</v>
      </c>
      <c r="H454" s="29" t="s">
        <v>94</v>
      </c>
      <c r="I454" s="30" t="s">
        <v>66</v>
      </c>
      <c r="J454" s="29" t="s">
        <v>25</v>
      </c>
      <c r="K454" s="30" t="s">
        <v>26</v>
      </c>
      <c r="L454" s="31">
        <v>43830</v>
      </c>
      <c r="M454" s="32">
        <v>2330064.0000000005</v>
      </c>
    </row>
    <row r="455" spans="1:13" x14ac:dyDescent="0.25">
      <c r="C455" s="28" t="s">
        <v>513</v>
      </c>
      <c r="D455" s="29" t="s">
        <v>47</v>
      </c>
      <c r="E455" s="29" t="s">
        <v>512</v>
      </c>
      <c r="F455" s="30" t="s">
        <v>514</v>
      </c>
      <c r="G455" s="30" t="s">
        <v>468</v>
      </c>
      <c r="H455" s="29" t="s">
        <v>112</v>
      </c>
      <c r="I455" s="30" t="s">
        <v>66</v>
      </c>
      <c r="J455" s="29" t="s">
        <v>25</v>
      </c>
      <c r="K455" s="30" t="s">
        <v>26</v>
      </c>
      <c r="L455" s="31">
        <v>43921</v>
      </c>
      <c r="M455" s="32">
        <v>121212</v>
      </c>
    </row>
    <row r="456" spans="1:13" x14ac:dyDescent="0.25">
      <c r="C456" s="28" t="s">
        <v>513</v>
      </c>
      <c r="D456" s="29" t="s">
        <v>47</v>
      </c>
      <c r="E456" s="29" t="s">
        <v>512</v>
      </c>
      <c r="F456" s="30" t="s">
        <v>514</v>
      </c>
      <c r="G456" s="30" t="s">
        <v>468</v>
      </c>
      <c r="H456" s="29" t="s">
        <v>129</v>
      </c>
      <c r="I456" s="30" t="s">
        <v>66</v>
      </c>
      <c r="J456" s="29" t="s">
        <v>25</v>
      </c>
      <c r="K456" s="30" t="s">
        <v>26</v>
      </c>
      <c r="L456" s="31">
        <v>44012</v>
      </c>
      <c r="M456" s="32">
        <v>1651.8</v>
      </c>
    </row>
    <row r="457" spans="1:13" x14ac:dyDescent="0.25">
      <c r="A457" s="26"/>
      <c r="B457" s="26"/>
      <c r="C457" s="56"/>
      <c r="D457" s="29"/>
      <c r="E457" s="29"/>
      <c r="F457" s="30"/>
      <c r="G457" s="30"/>
      <c r="H457" s="29"/>
      <c r="I457" s="30"/>
      <c r="J457" s="29"/>
      <c r="K457" s="30"/>
      <c r="L457" s="31"/>
      <c r="M457" s="32"/>
    </row>
    <row r="458" spans="1:13" ht="21" x14ac:dyDescent="0.25">
      <c r="A458" s="20"/>
      <c r="B458" s="37" t="s">
        <v>515</v>
      </c>
      <c r="C458" s="38"/>
      <c r="D458" s="39"/>
      <c r="E458" s="40"/>
      <c r="F458" s="41"/>
      <c r="G458" s="42"/>
      <c r="H458" s="42" t="s">
        <v>2</v>
      </c>
      <c r="I458" s="43">
        <f>COUNT(M460:M474)</f>
        <v>13</v>
      </c>
      <c r="J458" s="44"/>
      <c r="K458" s="44"/>
      <c r="L458" s="43" t="s">
        <v>3</v>
      </c>
      <c r="M458" s="45">
        <f>SUM(M460:M474)</f>
        <v>829567.82000000007</v>
      </c>
    </row>
    <row r="459" spans="1:13" ht="37.5" x14ac:dyDescent="0.25">
      <c r="A459" s="21"/>
      <c r="B459" s="21"/>
      <c r="C459" s="22" t="s">
        <v>5</v>
      </c>
      <c r="D459" s="23" t="s">
        <v>6</v>
      </c>
      <c r="E459" s="24" t="s">
        <v>7</v>
      </c>
      <c r="F459" s="24" t="s">
        <v>8</v>
      </c>
      <c r="G459" s="24" t="s">
        <v>9</v>
      </c>
      <c r="H459" s="24" t="s">
        <v>10</v>
      </c>
      <c r="I459" s="24" t="s">
        <v>11</v>
      </c>
      <c r="J459" s="24" t="s">
        <v>12</v>
      </c>
      <c r="K459" s="24" t="s">
        <v>13</v>
      </c>
      <c r="L459" s="25" t="s">
        <v>14</v>
      </c>
      <c r="M459" s="25" t="s">
        <v>3</v>
      </c>
    </row>
    <row r="460" spans="1:13" x14ac:dyDescent="0.25">
      <c r="C460" s="28"/>
      <c r="D460" s="29"/>
      <c r="E460" s="29"/>
      <c r="F460" s="30"/>
      <c r="G460" s="30"/>
      <c r="H460" s="29"/>
      <c r="I460" s="30"/>
      <c r="J460" s="29"/>
      <c r="K460" s="30"/>
      <c r="L460" s="31"/>
      <c r="M460" s="32"/>
    </row>
    <row r="461" spans="1:13" ht="30" x14ac:dyDescent="0.25">
      <c r="C461" s="28">
        <v>20053</v>
      </c>
      <c r="D461" s="29" t="s">
        <v>133</v>
      </c>
      <c r="E461" s="29" t="s">
        <v>516</v>
      </c>
      <c r="F461" s="30" t="s">
        <v>517</v>
      </c>
      <c r="G461" s="30" t="s">
        <v>468</v>
      </c>
      <c r="H461" s="29" t="s">
        <v>518</v>
      </c>
      <c r="I461" s="30" t="s">
        <v>24</v>
      </c>
      <c r="J461" s="29" t="s">
        <v>25</v>
      </c>
      <c r="K461" s="30" t="s">
        <v>26</v>
      </c>
      <c r="L461" s="31">
        <v>43734</v>
      </c>
      <c r="M461" s="32">
        <v>161539</v>
      </c>
    </row>
    <row r="462" spans="1:13" x14ac:dyDescent="0.25">
      <c r="C462" s="28" t="s">
        <v>519</v>
      </c>
      <c r="D462" s="29" t="s">
        <v>133</v>
      </c>
      <c r="E462" s="29" t="s">
        <v>520</v>
      </c>
      <c r="F462" s="30" t="s">
        <v>517</v>
      </c>
      <c r="G462" s="30" t="s">
        <v>468</v>
      </c>
      <c r="H462" s="29" t="s">
        <v>65</v>
      </c>
      <c r="I462" s="30" t="s">
        <v>66</v>
      </c>
      <c r="J462" s="29" t="s">
        <v>25</v>
      </c>
      <c r="K462" s="30" t="s">
        <v>26</v>
      </c>
      <c r="L462" s="31">
        <v>43738</v>
      </c>
      <c r="M462" s="32">
        <v>15250</v>
      </c>
    </row>
    <row r="463" spans="1:13" x14ac:dyDescent="0.25">
      <c r="C463" s="28" t="s">
        <v>521</v>
      </c>
      <c r="D463" s="29" t="s">
        <v>133</v>
      </c>
      <c r="E463" s="29" t="s">
        <v>522</v>
      </c>
      <c r="F463" s="30" t="s">
        <v>517</v>
      </c>
      <c r="G463" s="30" t="s">
        <v>468</v>
      </c>
      <c r="H463" s="29" t="s">
        <v>65</v>
      </c>
      <c r="I463" s="30" t="s">
        <v>66</v>
      </c>
      <c r="J463" s="29" t="s">
        <v>25</v>
      </c>
      <c r="K463" s="30" t="s">
        <v>26</v>
      </c>
      <c r="L463" s="31">
        <v>43738</v>
      </c>
      <c r="M463" s="32">
        <v>89920</v>
      </c>
    </row>
    <row r="464" spans="1:13" x14ac:dyDescent="0.25">
      <c r="C464" s="28" t="s">
        <v>523</v>
      </c>
      <c r="D464" s="29" t="s">
        <v>133</v>
      </c>
      <c r="E464" s="29" t="s">
        <v>524</v>
      </c>
      <c r="F464" s="30" t="s">
        <v>517</v>
      </c>
      <c r="G464" s="30" t="s">
        <v>468</v>
      </c>
      <c r="H464" s="29" t="s">
        <v>65</v>
      </c>
      <c r="I464" s="30" t="s">
        <v>66</v>
      </c>
      <c r="J464" s="29" t="s">
        <v>25</v>
      </c>
      <c r="K464" s="30" t="s">
        <v>26</v>
      </c>
      <c r="L464" s="31">
        <v>43738</v>
      </c>
      <c r="M464" s="32">
        <v>65585</v>
      </c>
    </row>
    <row r="465" spans="1:13" x14ac:dyDescent="0.25">
      <c r="C465" s="28" t="s">
        <v>519</v>
      </c>
      <c r="D465" s="29" t="s">
        <v>133</v>
      </c>
      <c r="E465" s="29" t="s">
        <v>520</v>
      </c>
      <c r="F465" s="30" t="s">
        <v>517</v>
      </c>
      <c r="G465" s="30" t="s">
        <v>468</v>
      </c>
      <c r="H465" s="29" t="s">
        <v>94</v>
      </c>
      <c r="I465" s="30" t="s">
        <v>66</v>
      </c>
      <c r="J465" s="29" t="s">
        <v>25</v>
      </c>
      <c r="K465" s="30" t="s">
        <v>26</v>
      </c>
      <c r="L465" s="31">
        <v>43830</v>
      </c>
      <c r="M465" s="32">
        <v>20333.32</v>
      </c>
    </row>
    <row r="466" spans="1:13" x14ac:dyDescent="0.25">
      <c r="C466" s="28" t="s">
        <v>521</v>
      </c>
      <c r="D466" s="29" t="s">
        <v>133</v>
      </c>
      <c r="E466" s="29" t="s">
        <v>522</v>
      </c>
      <c r="F466" s="30" t="s">
        <v>517</v>
      </c>
      <c r="G466" s="30" t="s">
        <v>468</v>
      </c>
      <c r="H466" s="29" t="s">
        <v>94</v>
      </c>
      <c r="I466" s="30" t="s">
        <v>66</v>
      </c>
      <c r="J466" s="29" t="s">
        <v>25</v>
      </c>
      <c r="K466" s="30" t="s">
        <v>26</v>
      </c>
      <c r="L466" s="31">
        <v>43830</v>
      </c>
      <c r="M466" s="32">
        <v>83283.78</v>
      </c>
    </row>
    <row r="467" spans="1:13" x14ac:dyDescent="0.25">
      <c r="C467" s="28" t="s">
        <v>523</v>
      </c>
      <c r="D467" s="29" t="s">
        <v>133</v>
      </c>
      <c r="E467" s="29" t="s">
        <v>524</v>
      </c>
      <c r="F467" s="30" t="s">
        <v>517</v>
      </c>
      <c r="G467" s="30" t="s">
        <v>468</v>
      </c>
      <c r="H467" s="29" t="s">
        <v>94</v>
      </c>
      <c r="I467" s="30" t="s">
        <v>66</v>
      </c>
      <c r="J467" s="29" t="s">
        <v>25</v>
      </c>
      <c r="K467" s="30" t="s">
        <v>26</v>
      </c>
      <c r="L467" s="31">
        <v>43830</v>
      </c>
      <c r="M467" s="32">
        <v>62080</v>
      </c>
    </row>
    <row r="468" spans="1:13" x14ac:dyDescent="0.25">
      <c r="C468" s="28" t="s">
        <v>519</v>
      </c>
      <c r="D468" s="29" t="s">
        <v>133</v>
      </c>
      <c r="E468" s="29" t="s">
        <v>520</v>
      </c>
      <c r="F468" s="30" t="s">
        <v>517</v>
      </c>
      <c r="G468" s="30" t="s">
        <v>468</v>
      </c>
      <c r="H468" s="29" t="s">
        <v>112</v>
      </c>
      <c r="I468" s="30" t="s">
        <v>66</v>
      </c>
      <c r="J468" s="29" t="s">
        <v>25</v>
      </c>
      <c r="K468" s="30" t="s">
        <v>26</v>
      </c>
      <c r="L468" s="31">
        <v>43921</v>
      </c>
      <c r="M468" s="32">
        <v>15249</v>
      </c>
    </row>
    <row r="469" spans="1:13" x14ac:dyDescent="0.25">
      <c r="C469" s="28" t="s">
        <v>521</v>
      </c>
      <c r="D469" s="29" t="s">
        <v>133</v>
      </c>
      <c r="E469" s="29" t="s">
        <v>522</v>
      </c>
      <c r="F469" s="30" t="s">
        <v>517</v>
      </c>
      <c r="G469" s="30" t="s">
        <v>468</v>
      </c>
      <c r="H469" s="29" t="s">
        <v>112</v>
      </c>
      <c r="I469" s="30" t="s">
        <v>66</v>
      </c>
      <c r="J469" s="29" t="s">
        <v>25</v>
      </c>
      <c r="K469" s="30" t="s">
        <v>26</v>
      </c>
      <c r="L469" s="31">
        <v>43921</v>
      </c>
      <c r="M469" s="32">
        <v>83283.780000000013</v>
      </c>
    </row>
    <row r="470" spans="1:13" x14ac:dyDescent="0.25">
      <c r="C470" s="28" t="s">
        <v>523</v>
      </c>
      <c r="D470" s="29" t="s">
        <v>133</v>
      </c>
      <c r="E470" s="29" t="s">
        <v>524</v>
      </c>
      <c r="F470" s="30" t="s">
        <v>517</v>
      </c>
      <c r="G470" s="30" t="s">
        <v>468</v>
      </c>
      <c r="H470" s="29" t="s">
        <v>112</v>
      </c>
      <c r="I470" s="30" t="s">
        <v>66</v>
      </c>
      <c r="J470" s="29" t="s">
        <v>25</v>
      </c>
      <c r="K470" s="30" t="s">
        <v>26</v>
      </c>
      <c r="L470" s="31">
        <v>43921</v>
      </c>
      <c r="M470" s="32">
        <v>82454.75</v>
      </c>
    </row>
    <row r="471" spans="1:13" x14ac:dyDescent="0.25">
      <c r="C471" s="28" t="s">
        <v>519</v>
      </c>
      <c r="D471" s="29" t="s">
        <v>133</v>
      </c>
      <c r="E471" s="29" t="s">
        <v>520</v>
      </c>
      <c r="F471" s="30" t="s">
        <v>517</v>
      </c>
      <c r="G471" s="30" t="s">
        <v>468</v>
      </c>
      <c r="H471" s="29" t="s">
        <v>129</v>
      </c>
      <c r="I471" s="30" t="s">
        <v>66</v>
      </c>
      <c r="J471" s="29" t="s">
        <v>25</v>
      </c>
      <c r="K471" s="30" t="s">
        <v>26</v>
      </c>
      <c r="L471" s="31">
        <v>44012</v>
      </c>
      <c r="M471" s="32">
        <v>15249.99</v>
      </c>
    </row>
    <row r="472" spans="1:13" x14ac:dyDescent="0.25">
      <c r="C472" s="28" t="s">
        <v>521</v>
      </c>
      <c r="D472" s="29" t="s">
        <v>133</v>
      </c>
      <c r="E472" s="29" t="s">
        <v>522</v>
      </c>
      <c r="F472" s="30" t="s">
        <v>517</v>
      </c>
      <c r="G472" s="30" t="s">
        <v>468</v>
      </c>
      <c r="H472" s="29" t="s">
        <v>129</v>
      </c>
      <c r="I472" s="30" t="s">
        <v>66</v>
      </c>
      <c r="J472" s="29" t="s">
        <v>25</v>
      </c>
      <c r="K472" s="30" t="s">
        <v>26</v>
      </c>
      <c r="L472" s="31">
        <v>44012</v>
      </c>
      <c r="M472" s="32">
        <v>83283.780000000013</v>
      </c>
    </row>
    <row r="473" spans="1:13" x14ac:dyDescent="0.25">
      <c r="C473" s="28" t="s">
        <v>523</v>
      </c>
      <c r="D473" s="29" t="s">
        <v>133</v>
      </c>
      <c r="E473" s="29" t="s">
        <v>524</v>
      </c>
      <c r="F473" s="30" t="s">
        <v>517</v>
      </c>
      <c r="G473" s="30" t="s">
        <v>468</v>
      </c>
      <c r="H473" s="29" t="s">
        <v>129</v>
      </c>
      <c r="I473" s="30" t="s">
        <v>66</v>
      </c>
      <c r="J473" s="29" t="s">
        <v>25</v>
      </c>
      <c r="K473" s="30" t="s">
        <v>26</v>
      </c>
      <c r="L473" s="31">
        <v>44012</v>
      </c>
      <c r="M473" s="32">
        <v>52055.42</v>
      </c>
    </row>
    <row r="474" spans="1:13" x14ac:dyDescent="0.25">
      <c r="A474" s="26"/>
      <c r="B474" s="26"/>
      <c r="C474" s="56"/>
      <c r="D474" s="29"/>
      <c r="E474" s="29"/>
      <c r="F474" s="30"/>
      <c r="G474" s="30"/>
      <c r="H474" s="29"/>
      <c r="I474" s="30"/>
      <c r="J474" s="29"/>
      <c r="K474" s="30"/>
      <c r="L474" s="31"/>
      <c r="M474" s="32"/>
    </row>
    <row r="475" spans="1:13" ht="21" x14ac:dyDescent="0.25">
      <c r="A475" s="20"/>
      <c r="B475" s="37" t="s">
        <v>525</v>
      </c>
      <c r="C475" s="38"/>
      <c r="D475" s="39"/>
      <c r="E475" s="40"/>
      <c r="F475" s="41"/>
      <c r="G475" s="42"/>
      <c r="H475" s="42" t="s">
        <v>2</v>
      </c>
      <c r="I475" s="43">
        <f>COUNT(M477:M485)</f>
        <v>7</v>
      </c>
      <c r="J475" s="44"/>
      <c r="K475" s="44"/>
      <c r="L475" s="43" t="s">
        <v>3</v>
      </c>
      <c r="M475" s="45">
        <f>SUM(M477:M485)</f>
        <v>297594</v>
      </c>
    </row>
    <row r="476" spans="1:13" ht="37.5" x14ac:dyDescent="0.25">
      <c r="A476" s="21"/>
      <c r="B476" s="21"/>
      <c r="C476" s="22" t="s">
        <v>5</v>
      </c>
      <c r="D476" s="23" t="s">
        <v>6</v>
      </c>
      <c r="E476" s="24" t="s">
        <v>7</v>
      </c>
      <c r="F476" s="24" t="s">
        <v>8</v>
      </c>
      <c r="G476" s="24" t="s">
        <v>9</v>
      </c>
      <c r="H476" s="24" t="s">
        <v>10</v>
      </c>
      <c r="I476" s="24" t="s">
        <v>11</v>
      </c>
      <c r="J476" s="24" t="s">
        <v>12</v>
      </c>
      <c r="K476" s="24" t="s">
        <v>13</v>
      </c>
      <c r="L476" s="25" t="s">
        <v>14</v>
      </c>
      <c r="M476" s="25" t="s">
        <v>3</v>
      </c>
    </row>
    <row r="477" spans="1:13" x14ac:dyDescent="0.25">
      <c r="C477" s="28"/>
      <c r="D477" s="29"/>
      <c r="E477" s="29"/>
      <c r="F477" s="30"/>
      <c r="G477" s="30"/>
      <c r="H477" s="29"/>
      <c r="I477" s="30"/>
      <c r="J477" s="29"/>
      <c r="K477" s="30"/>
      <c r="L477" s="31"/>
      <c r="M477" s="32"/>
    </row>
    <row r="478" spans="1:13" x14ac:dyDescent="0.25">
      <c r="C478" s="28" t="s">
        <v>526</v>
      </c>
      <c r="D478" s="29" t="s">
        <v>126</v>
      </c>
      <c r="E478" s="29" t="s">
        <v>527</v>
      </c>
      <c r="F478" s="30" t="s">
        <v>528</v>
      </c>
      <c r="G478" s="30" t="s">
        <v>468</v>
      </c>
      <c r="H478" s="29" t="s">
        <v>65</v>
      </c>
      <c r="I478" s="30" t="s">
        <v>66</v>
      </c>
      <c r="J478" s="29" t="s">
        <v>25</v>
      </c>
      <c r="K478" s="30" t="s">
        <v>26</v>
      </c>
      <c r="L478" s="31">
        <v>43738</v>
      </c>
      <c r="M478" s="32">
        <v>5420</v>
      </c>
    </row>
    <row r="479" spans="1:13" ht="30" x14ac:dyDescent="0.25">
      <c r="C479" s="28">
        <v>20019</v>
      </c>
      <c r="D479" s="29" t="s">
        <v>126</v>
      </c>
      <c r="E479" s="29" t="s">
        <v>529</v>
      </c>
      <c r="F479" s="30" t="s">
        <v>528</v>
      </c>
      <c r="G479" s="30" t="s">
        <v>468</v>
      </c>
      <c r="H479" s="29" t="s">
        <v>530</v>
      </c>
      <c r="I479" s="30" t="s">
        <v>34</v>
      </c>
      <c r="J479" s="29" t="s">
        <v>90</v>
      </c>
      <c r="K479" s="30" t="s">
        <v>36</v>
      </c>
      <c r="L479" s="31">
        <v>43756</v>
      </c>
      <c r="M479" s="32">
        <v>228671</v>
      </c>
    </row>
    <row r="480" spans="1:13" x14ac:dyDescent="0.25">
      <c r="C480" s="28" t="s">
        <v>526</v>
      </c>
      <c r="D480" s="29" t="s">
        <v>126</v>
      </c>
      <c r="E480" s="29" t="s">
        <v>527</v>
      </c>
      <c r="F480" s="30" t="s">
        <v>528</v>
      </c>
      <c r="G480" s="30" t="s">
        <v>468</v>
      </c>
      <c r="H480" s="29" t="s">
        <v>94</v>
      </c>
      <c r="I480" s="30" t="s">
        <v>66</v>
      </c>
      <c r="J480" s="29" t="s">
        <v>25</v>
      </c>
      <c r="K480" s="30" t="s">
        <v>26</v>
      </c>
      <c r="L480" s="31">
        <v>43830</v>
      </c>
      <c r="M480" s="32">
        <v>3570</v>
      </c>
    </row>
    <row r="481" spans="1:13" ht="30" x14ac:dyDescent="0.25">
      <c r="C481" s="28">
        <v>20114</v>
      </c>
      <c r="D481" s="29" t="s">
        <v>126</v>
      </c>
      <c r="E481" s="29" t="s">
        <v>531</v>
      </c>
      <c r="F481" s="30" t="s">
        <v>528</v>
      </c>
      <c r="G481" s="30" t="s">
        <v>468</v>
      </c>
      <c r="H481" s="29" t="s">
        <v>90</v>
      </c>
      <c r="I481" s="30" t="s">
        <v>34</v>
      </c>
      <c r="J481" s="29" t="s">
        <v>25</v>
      </c>
      <c r="K481" s="30" t="s">
        <v>26</v>
      </c>
      <c r="L481" s="31">
        <v>43840</v>
      </c>
      <c r="M481" s="32">
        <v>11175</v>
      </c>
    </row>
    <row r="482" spans="1:13" ht="30" x14ac:dyDescent="0.25">
      <c r="C482" s="28">
        <v>20112</v>
      </c>
      <c r="D482" s="29" t="s">
        <v>126</v>
      </c>
      <c r="E482" s="29" t="s">
        <v>532</v>
      </c>
      <c r="F482" s="30" t="s">
        <v>528</v>
      </c>
      <c r="G482" s="30" t="s">
        <v>468</v>
      </c>
      <c r="H482" s="29" t="s">
        <v>90</v>
      </c>
      <c r="I482" s="30" t="s">
        <v>66</v>
      </c>
      <c r="J482" s="29" t="s">
        <v>25</v>
      </c>
      <c r="K482" s="30" t="s">
        <v>26</v>
      </c>
      <c r="L482" s="31">
        <v>43845</v>
      </c>
      <c r="M482" s="32">
        <v>43000</v>
      </c>
    </row>
    <row r="483" spans="1:13" x14ac:dyDescent="0.25">
      <c r="C483" s="28" t="s">
        <v>526</v>
      </c>
      <c r="D483" s="29" t="s">
        <v>126</v>
      </c>
      <c r="E483" s="29" t="s">
        <v>527</v>
      </c>
      <c r="F483" s="30" t="s">
        <v>528</v>
      </c>
      <c r="G483" s="30" t="s">
        <v>468</v>
      </c>
      <c r="H483" s="29" t="s">
        <v>112</v>
      </c>
      <c r="I483" s="30" t="s">
        <v>66</v>
      </c>
      <c r="J483" s="29" t="s">
        <v>25</v>
      </c>
      <c r="K483" s="30" t="s">
        <v>26</v>
      </c>
      <c r="L483" s="31">
        <v>43921</v>
      </c>
      <c r="M483" s="32">
        <v>4215</v>
      </c>
    </row>
    <row r="484" spans="1:13" x14ac:dyDescent="0.25">
      <c r="C484" s="28" t="s">
        <v>526</v>
      </c>
      <c r="D484" s="29" t="s">
        <v>126</v>
      </c>
      <c r="E484" s="29" t="s">
        <v>527</v>
      </c>
      <c r="F484" s="30" t="s">
        <v>528</v>
      </c>
      <c r="G484" s="30" t="s">
        <v>468</v>
      </c>
      <c r="H484" s="29" t="s">
        <v>129</v>
      </c>
      <c r="I484" s="30" t="s">
        <v>66</v>
      </c>
      <c r="J484" s="29" t="s">
        <v>25</v>
      </c>
      <c r="K484" s="30" t="s">
        <v>26</v>
      </c>
      <c r="L484" s="31">
        <v>44012</v>
      </c>
      <c r="M484" s="32">
        <v>1543</v>
      </c>
    </row>
    <row r="485" spans="1:13" x14ac:dyDescent="0.25">
      <c r="A485" s="26"/>
      <c r="B485" s="26"/>
      <c r="C485" s="34"/>
      <c r="D485" s="46"/>
      <c r="E485" s="35"/>
      <c r="F485" s="30"/>
      <c r="G485" s="30"/>
      <c r="H485" s="29"/>
      <c r="I485" s="30"/>
      <c r="J485" s="33"/>
      <c r="K485" s="30"/>
      <c r="L485" s="31"/>
      <c r="M485" s="47"/>
    </row>
    <row r="486" spans="1:13" ht="21" x14ac:dyDescent="0.25">
      <c r="A486" s="11" t="s">
        <v>533</v>
      </c>
      <c r="B486" s="11"/>
      <c r="C486" s="12"/>
      <c r="D486" s="13"/>
      <c r="E486" s="14"/>
      <c r="F486" s="15"/>
      <c r="G486" s="16"/>
      <c r="H486" s="17" t="s">
        <v>2</v>
      </c>
      <c r="I486" s="18">
        <f>COUNT(M488:M492)</f>
        <v>3</v>
      </c>
      <c r="J486" s="18"/>
      <c r="K486" s="18"/>
      <c r="L486" s="17" t="s">
        <v>3</v>
      </c>
      <c r="M486" s="19">
        <f>SUM(M488:M492)</f>
        <v>7255344</v>
      </c>
    </row>
    <row r="487" spans="1:13" ht="37.5" x14ac:dyDescent="0.25">
      <c r="A487" s="21"/>
      <c r="B487" s="21"/>
      <c r="C487" s="22" t="s">
        <v>5</v>
      </c>
      <c r="D487" s="23" t="s">
        <v>6</v>
      </c>
      <c r="E487" s="24" t="s">
        <v>7</v>
      </c>
      <c r="F487" s="24" t="s">
        <v>8</v>
      </c>
      <c r="G487" s="24" t="s">
        <v>9</v>
      </c>
      <c r="H487" s="24" t="s">
        <v>10</v>
      </c>
      <c r="I487" s="24" t="s">
        <v>11</v>
      </c>
      <c r="J487" s="24" t="s">
        <v>12</v>
      </c>
      <c r="K487" s="24" t="s">
        <v>13</v>
      </c>
      <c r="L487" s="25" t="s">
        <v>14</v>
      </c>
      <c r="M487" s="25" t="s">
        <v>3</v>
      </c>
    </row>
    <row r="488" spans="1:13" x14ac:dyDescent="0.25">
      <c r="C488" s="28"/>
      <c r="D488" s="29"/>
      <c r="E488" s="29"/>
      <c r="F488" s="30"/>
      <c r="G488" s="30"/>
      <c r="H488" s="29"/>
      <c r="I488" s="30"/>
      <c r="J488" s="29"/>
      <c r="K488" s="30"/>
      <c r="L488" s="31"/>
      <c r="M488" s="32"/>
    </row>
    <row r="489" spans="1:13" ht="30" x14ac:dyDescent="0.25">
      <c r="C489" s="28">
        <v>15136</v>
      </c>
      <c r="D489" s="29" t="s">
        <v>124</v>
      </c>
      <c r="E489" s="29" t="s">
        <v>534</v>
      </c>
      <c r="F489" s="30" t="s">
        <v>535</v>
      </c>
      <c r="G489" s="30" t="s">
        <v>536</v>
      </c>
      <c r="H489" s="29" t="s">
        <v>159</v>
      </c>
      <c r="I489" s="30" t="s">
        <v>34</v>
      </c>
      <c r="J489" s="29" t="s">
        <v>25</v>
      </c>
      <c r="K489" s="30" t="s">
        <v>36</v>
      </c>
      <c r="L489" s="31">
        <v>43691</v>
      </c>
      <c r="M489" s="32">
        <v>322507</v>
      </c>
    </row>
    <row r="490" spans="1:13" x14ac:dyDescent="0.25">
      <c r="C490" s="28">
        <v>20057</v>
      </c>
      <c r="D490" s="29" t="s">
        <v>139</v>
      </c>
      <c r="E490" s="29" t="s">
        <v>537</v>
      </c>
      <c r="F490" s="30" t="s">
        <v>538</v>
      </c>
      <c r="G490" s="30" t="s">
        <v>536</v>
      </c>
      <c r="H490" s="29" t="s">
        <v>539</v>
      </c>
      <c r="I490" s="30" t="s">
        <v>24</v>
      </c>
      <c r="J490" s="29" t="s">
        <v>25</v>
      </c>
      <c r="K490" s="30" t="s">
        <v>36</v>
      </c>
      <c r="L490" s="31">
        <v>43745</v>
      </c>
      <c r="M490" s="32">
        <v>5000</v>
      </c>
    </row>
    <row r="491" spans="1:13" ht="30" x14ac:dyDescent="0.25">
      <c r="C491" s="59">
        <v>20180</v>
      </c>
      <c r="D491" s="60" t="s">
        <v>182</v>
      </c>
      <c r="E491" s="60" t="s">
        <v>540</v>
      </c>
      <c r="F491" s="61" t="s">
        <v>541</v>
      </c>
      <c r="G491" s="61" t="s">
        <v>536</v>
      </c>
      <c r="H491" s="60" t="s">
        <v>159</v>
      </c>
      <c r="I491" s="61" t="s">
        <v>34</v>
      </c>
      <c r="J491" s="60" t="s">
        <v>25</v>
      </c>
      <c r="K491" s="61" t="s">
        <v>26</v>
      </c>
      <c r="L491" s="62">
        <v>43943</v>
      </c>
      <c r="M491" s="63">
        <v>6927837</v>
      </c>
    </row>
    <row r="492" spans="1:13" x14ac:dyDescent="0.25">
      <c r="A492" s="26"/>
      <c r="B492" s="26"/>
      <c r="C492" s="31"/>
      <c r="D492" s="34"/>
      <c r="E492" s="35"/>
      <c r="F492" s="29"/>
      <c r="G492" s="30"/>
      <c r="H492" s="30"/>
      <c r="I492" s="29"/>
      <c r="J492" s="33"/>
      <c r="K492" s="33"/>
      <c r="L492" s="33"/>
      <c r="M492" s="36"/>
    </row>
    <row r="493" spans="1:13" ht="21" x14ac:dyDescent="0.25">
      <c r="A493" s="11" t="s">
        <v>542</v>
      </c>
      <c r="B493" s="11"/>
      <c r="C493" s="12"/>
      <c r="D493" s="13"/>
      <c r="E493" s="14"/>
      <c r="F493" s="15"/>
      <c r="G493" s="16"/>
      <c r="H493" s="17" t="s">
        <v>2</v>
      </c>
      <c r="I493" s="18">
        <f>COUNT(M495:M509)</f>
        <v>13</v>
      </c>
      <c r="J493" s="18"/>
      <c r="K493" s="18"/>
      <c r="L493" s="17" t="s">
        <v>3</v>
      </c>
      <c r="M493" s="19">
        <f>SUM(M495:M509)</f>
        <v>2510536</v>
      </c>
    </row>
    <row r="494" spans="1:13" ht="37.5" x14ac:dyDescent="0.25">
      <c r="A494" s="21"/>
      <c r="B494" s="21"/>
      <c r="C494" s="22" t="s">
        <v>5</v>
      </c>
      <c r="D494" s="23" t="s">
        <v>6</v>
      </c>
      <c r="E494" s="24" t="s">
        <v>7</v>
      </c>
      <c r="F494" s="24" t="s">
        <v>8</v>
      </c>
      <c r="G494" s="24" t="s">
        <v>9</v>
      </c>
      <c r="H494" s="24" t="s">
        <v>10</v>
      </c>
      <c r="I494" s="24" t="s">
        <v>11</v>
      </c>
      <c r="J494" s="24" t="s">
        <v>12</v>
      </c>
      <c r="K494" s="24" t="s">
        <v>13</v>
      </c>
      <c r="L494" s="25" t="s">
        <v>14</v>
      </c>
      <c r="M494" s="25" t="s">
        <v>3</v>
      </c>
    </row>
    <row r="495" spans="1:13" x14ac:dyDescent="0.25">
      <c r="C495" s="28"/>
      <c r="D495" s="29"/>
      <c r="E495" s="29"/>
      <c r="F495" s="30"/>
      <c r="G495" s="30"/>
      <c r="H495" s="29"/>
      <c r="I495" s="30"/>
      <c r="J495" s="29"/>
      <c r="K495" s="30"/>
      <c r="L495" s="31"/>
      <c r="M495" s="32"/>
    </row>
    <row r="496" spans="1:13" ht="30" x14ac:dyDescent="0.25">
      <c r="C496" s="28">
        <v>15143</v>
      </c>
      <c r="D496" s="29" t="s">
        <v>69</v>
      </c>
      <c r="E496" s="29" t="s">
        <v>543</v>
      </c>
      <c r="F496" s="30" t="s">
        <v>544</v>
      </c>
      <c r="G496" s="30" t="s">
        <v>545</v>
      </c>
      <c r="H496" s="29" t="s">
        <v>159</v>
      </c>
      <c r="I496" s="30" t="s">
        <v>34</v>
      </c>
      <c r="J496" s="29" t="s">
        <v>25</v>
      </c>
      <c r="K496" s="30" t="s">
        <v>36</v>
      </c>
      <c r="L496" s="31">
        <v>43691</v>
      </c>
      <c r="M496" s="32">
        <v>253032</v>
      </c>
    </row>
    <row r="497" spans="1:13" x14ac:dyDescent="0.25">
      <c r="C497" s="28">
        <v>17245</v>
      </c>
      <c r="D497" s="29" t="s">
        <v>119</v>
      </c>
      <c r="E497" s="29" t="s">
        <v>546</v>
      </c>
      <c r="F497" s="30" t="s">
        <v>544</v>
      </c>
      <c r="G497" s="30" t="s">
        <v>545</v>
      </c>
      <c r="H497" s="29" t="s">
        <v>159</v>
      </c>
      <c r="I497" s="30" t="s">
        <v>34</v>
      </c>
      <c r="J497" s="29" t="s">
        <v>25</v>
      </c>
      <c r="K497" s="30" t="s">
        <v>36</v>
      </c>
      <c r="L497" s="31">
        <v>43691</v>
      </c>
      <c r="M497" s="32">
        <v>1</v>
      </c>
    </row>
    <row r="498" spans="1:13" x14ac:dyDescent="0.25">
      <c r="C498" s="28">
        <v>20060</v>
      </c>
      <c r="D498" s="29" t="s">
        <v>16</v>
      </c>
      <c r="E498" s="29" t="s">
        <v>547</v>
      </c>
      <c r="F498" s="30" t="s">
        <v>544</v>
      </c>
      <c r="G498" s="30" t="s">
        <v>545</v>
      </c>
      <c r="H498" s="29" t="s">
        <v>548</v>
      </c>
      <c r="I498" s="30" t="s">
        <v>258</v>
      </c>
      <c r="J498" s="29" t="s">
        <v>25</v>
      </c>
      <c r="K498" s="30" t="s">
        <v>36</v>
      </c>
      <c r="L498" s="31">
        <v>43732</v>
      </c>
      <c r="M498" s="32">
        <v>300000</v>
      </c>
    </row>
    <row r="499" spans="1:13" x14ac:dyDescent="0.25">
      <c r="C499" s="28">
        <v>17245</v>
      </c>
      <c r="D499" s="29" t="s">
        <v>119</v>
      </c>
      <c r="E499" s="29" t="s">
        <v>546</v>
      </c>
      <c r="F499" s="30" t="s">
        <v>544</v>
      </c>
      <c r="G499" s="30" t="s">
        <v>545</v>
      </c>
      <c r="H499" s="29" t="s">
        <v>159</v>
      </c>
      <c r="I499" s="30" t="s">
        <v>34</v>
      </c>
      <c r="J499" s="29" t="s">
        <v>25</v>
      </c>
      <c r="K499" s="30" t="s">
        <v>36</v>
      </c>
      <c r="L499" s="31">
        <v>43735</v>
      </c>
      <c r="M499" s="32">
        <v>40358</v>
      </c>
    </row>
    <row r="500" spans="1:13" ht="45" x14ac:dyDescent="0.25">
      <c r="C500" s="28">
        <v>20041</v>
      </c>
      <c r="D500" s="29" t="s">
        <v>140</v>
      </c>
      <c r="E500" s="29" t="s">
        <v>549</v>
      </c>
      <c r="F500" s="30" t="s">
        <v>544</v>
      </c>
      <c r="G500" s="30" t="s">
        <v>545</v>
      </c>
      <c r="H500" s="29" t="s">
        <v>550</v>
      </c>
      <c r="I500" s="30" t="s">
        <v>34</v>
      </c>
      <c r="J500" s="29" t="s">
        <v>551</v>
      </c>
      <c r="K500" s="30" t="s">
        <v>36</v>
      </c>
      <c r="L500" s="31">
        <v>43787</v>
      </c>
      <c r="M500" s="32">
        <v>253540</v>
      </c>
    </row>
    <row r="501" spans="1:13" x14ac:dyDescent="0.25">
      <c r="C501" s="28">
        <v>20015</v>
      </c>
      <c r="D501" s="29" t="s">
        <v>140</v>
      </c>
      <c r="E501" s="29" t="s">
        <v>552</v>
      </c>
      <c r="F501" s="30" t="s">
        <v>544</v>
      </c>
      <c r="G501" s="30" t="s">
        <v>545</v>
      </c>
      <c r="H501" s="29" t="s">
        <v>553</v>
      </c>
      <c r="I501" s="30" t="s">
        <v>34</v>
      </c>
      <c r="J501" s="29" t="s">
        <v>25</v>
      </c>
      <c r="K501" s="30" t="s">
        <v>36</v>
      </c>
      <c r="L501" s="31">
        <v>43816</v>
      </c>
      <c r="M501" s="32">
        <v>125300</v>
      </c>
    </row>
    <row r="502" spans="1:13" ht="30" x14ac:dyDescent="0.25">
      <c r="C502" s="59">
        <v>20179</v>
      </c>
      <c r="D502" s="60" t="s">
        <v>205</v>
      </c>
      <c r="E502" s="60" t="s">
        <v>554</v>
      </c>
      <c r="F502" s="61" t="s">
        <v>544</v>
      </c>
      <c r="G502" s="61" t="s">
        <v>545</v>
      </c>
      <c r="H502" s="60" t="s">
        <v>159</v>
      </c>
      <c r="I502" s="61" t="s">
        <v>34</v>
      </c>
      <c r="J502" s="60" t="s">
        <v>25</v>
      </c>
      <c r="K502" s="61" t="s">
        <v>26</v>
      </c>
      <c r="L502" s="62">
        <v>43943</v>
      </c>
      <c r="M502" s="63">
        <v>480083</v>
      </c>
    </row>
    <row r="503" spans="1:13" ht="45" x14ac:dyDescent="0.25">
      <c r="C503" s="28">
        <v>17182</v>
      </c>
      <c r="D503" s="29" t="s">
        <v>209</v>
      </c>
      <c r="E503" s="29" t="s">
        <v>555</v>
      </c>
      <c r="F503" s="30" t="s">
        <v>544</v>
      </c>
      <c r="G503" s="30" t="s">
        <v>545</v>
      </c>
      <c r="H503" s="29" t="s">
        <v>159</v>
      </c>
      <c r="I503" s="30" t="s">
        <v>34</v>
      </c>
      <c r="J503" s="29" t="s">
        <v>174</v>
      </c>
      <c r="K503" s="30" t="s">
        <v>36</v>
      </c>
      <c r="L503" s="31">
        <v>43941</v>
      </c>
      <c r="M503" s="32">
        <v>7000</v>
      </c>
    </row>
    <row r="504" spans="1:13" ht="30" x14ac:dyDescent="0.25">
      <c r="C504" s="59">
        <v>20191</v>
      </c>
      <c r="D504" s="60" t="s">
        <v>205</v>
      </c>
      <c r="E504" s="60" t="s">
        <v>556</v>
      </c>
      <c r="F504" s="61" t="s">
        <v>544</v>
      </c>
      <c r="G504" s="61" t="s">
        <v>545</v>
      </c>
      <c r="H504" s="60" t="s">
        <v>159</v>
      </c>
      <c r="I504" s="61" t="s">
        <v>34</v>
      </c>
      <c r="J504" s="60" t="s">
        <v>25</v>
      </c>
      <c r="K504" s="61" t="s">
        <v>26</v>
      </c>
      <c r="L504" s="62">
        <v>43959</v>
      </c>
      <c r="M504" s="63">
        <v>480083</v>
      </c>
    </row>
    <row r="505" spans="1:13" ht="45" x14ac:dyDescent="0.25">
      <c r="C505" s="28">
        <v>20170</v>
      </c>
      <c r="D505" s="29" t="s">
        <v>209</v>
      </c>
      <c r="E505" s="29" t="s">
        <v>557</v>
      </c>
      <c r="F505" s="30" t="s">
        <v>544</v>
      </c>
      <c r="G505" s="30" t="s">
        <v>545</v>
      </c>
      <c r="H505" s="29" t="s">
        <v>174</v>
      </c>
      <c r="I505" s="30" t="s">
        <v>24</v>
      </c>
      <c r="J505" s="29" t="s">
        <v>25</v>
      </c>
      <c r="K505" s="30" t="s">
        <v>36</v>
      </c>
      <c r="L505" s="31">
        <v>43978</v>
      </c>
      <c r="M505" s="32">
        <v>350265</v>
      </c>
    </row>
    <row r="506" spans="1:13" ht="30" x14ac:dyDescent="0.25">
      <c r="C506" s="59">
        <v>20201</v>
      </c>
      <c r="D506" s="60" t="s">
        <v>205</v>
      </c>
      <c r="E506" s="60" t="s">
        <v>558</v>
      </c>
      <c r="F506" s="61" t="s">
        <v>544</v>
      </c>
      <c r="G506" s="61" t="s">
        <v>545</v>
      </c>
      <c r="H506" s="60" t="s">
        <v>159</v>
      </c>
      <c r="I506" s="61" t="s">
        <v>34</v>
      </c>
      <c r="J506" s="60" t="s">
        <v>25</v>
      </c>
      <c r="K506" s="61" t="s">
        <v>26</v>
      </c>
      <c r="L506" s="62">
        <v>44007</v>
      </c>
      <c r="M506" s="63">
        <v>46891</v>
      </c>
    </row>
    <row r="507" spans="1:13" ht="45" x14ac:dyDescent="0.25">
      <c r="C507" s="28">
        <v>20222</v>
      </c>
      <c r="D507" s="29" t="s">
        <v>189</v>
      </c>
      <c r="E507" s="29" t="s">
        <v>559</v>
      </c>
      <c r="F507" s="30" t="s">
        <v>544</v>
      </c>
      <c r="G507" s="30" t="s">
        <v>545</v>
      </c>
      <c r="H507" s="29" t="s">
        <v>174</v>
      </c>
      <c r="I507" s="30" t="s">
        <v>24</v>
      </c>
      <c r="J507" s="29" t="s">
        <v>25</v>
      </c>
      <c r="K507" s="30" t="s">
        <v>36</v>
      </c>
      <c r="L507" s="31">
        <v>44008</v>
      </c>
      <c r="M507" s="32">
        <v>94188</v>
      </c>
    </row>
    <row r="508" spans="1:13" ht="45" x14ac:dyDescent="0.25">
      <c r="C508" s="28">
        <v>20223</v>
      </c>
      <c r="D508" s="29" t="s">
        <v>189</v>
      </c>
      <c r="E508" s="29" t="s">
        <v>560</v>
      </c>
      <c r="F508" s="30" t="s">
        <v>544</v>
      </c>
      <c r="G508" s="30" t="s">
        <v>545</v>
      </c>
      <c r="H508" s="29" t="s">
        <v>174</v>
      </c>
      <c r="I508" s="30" t="s">
        <v>24</v>
      </c>
      <c r="J508" s="29" t="s">
        <v>25</v>
      </c>
      <c r="K508" s="30" t="s">
        <v>36</v>
      </c>
      <c r="L508" s="31">
        <v>44008</v>
      </c>
      <c r="M508" s="32">
        <v>79795</v>
      </c>
    </row>
    <row r="509" spans="1:13" x14ac:dyDescent="0.25">
      <c r="A509" s="26"/>
      <c r="B509" s="26"/>
      <c r="C509" s="34"/>
      <c r="D509" s="46"/>
      <c r="E509" s="35"/>
      <c r="F509" s="30"/>
      <c r="G509" s="30"/>
      <c r="H509" s="29"/>
      <c r="I509" s="30"/>
      <c r="J509" s="33"/>
      <c r="K509" s="30"/>
      <c r="L509" s="31"/>
      <c r="M509" s="47"/>
    </row>
    <row r="510" spans="1:13" x14ac:dyDescent="0.25">
      <c r="A510" s="26"/>
      <c r="B510" s="26"/>
      <c r="C510" s="64"/>
      <c r="D510" s="65"/>
      <c r="E510" s="66"/>
      <c r="F510" s="27"/>
      <c r="G510" s="67"/>
      <c r="H510" s="67"/>
      <c r="I510" s="27"/>
      <c r="J510" s="26"/>
      <c r="K510" s="26"/>
      <c r="L510" s="26"/>
      <c r="M510" s="68"/>
    </row>
    <row r="511" spans="1:13" x14ac:dyDescent="0.25">
      <c r="A511" s="26"/>
      <c r="B511" s="26"/>
      <c r="C511" s="64"/>
      <c r="D511" s="65"/>
      <c r="E511" s="66"/>
      <c r="F511" s="27"/>
      <c r="G511" s="67"/>
      <c r="H511" s="67"/>
      <c r="I511" s="27"/>
      <c r="J511" s="26"/>
      <c r="K511" s="26"/>
      <c r="L511" s="26"/>
      <c r="M511" s="68"/>
    </row>
  </sheetData>
  <mergeCells count="2">
    <mergeCell ref="A1:M1"/>
    <mergeCell ref="N1:Y1"/>
  </mergeCells>
  <dataValidations count="9">
    <dataValidation type="list" allowBlank="1" showInputMessage="1" showErrorMessage="1" sqref="Q22" xr:uid="{FE18DF11-BCF1-49E2-99FC-00C63C8F6A9C}">
      <formula1>RCRTraining</formula1>
    </dataValidation>
    <dataValidation type="list" allowBlank="1" showInputMessage="1" showErrorMessage="1" sqref="U4:W4 P4:R4 D330 D279:D281 D74:D77 D181 D488:D491 D82:D87 D6:D8 D141:D171 D185:D210 D285:D306 D310:D326 D227:D275 D38:D40 D44:D48 D13:D34 D66:D70 D53:D62 D116:D128 D96:D112 D344:D345 D349:D351 D379:D390 D374:D375 D426:D436 D440:D448 D452:D456 D460:D473 D477:D484 D395:D422 D495:D508 D334:D336 D356:D370" xr:uid="{83EAE3B8-39B0-4C48-B872-1C719A140702}">
      <formula1>PRINCIPAL_INVESTIGATORS</formula1>
    </dataValidation>
    <dataValidation type="list" allowBlank="1" showInputMessage="1" showErrorMessage="1" sqref="R27" xr:uid="{C879E2C3-5317-4361-ACF3-BDF9C686E18B}">
      <formula1>RadioBio</formula1>
    </dataValidation>
    <dataValidation type="list" allowBlank="1" showInputMessage="1" showErrorMessage="1" sqref="D218 D214 D222:D223 N4:N10 O10 D175 D132 D91 D41 D352 D474 D457 D75:D78 D180:D182 D5:D8 D196:D210 D67:D71 D53:D62 D116:D128 D344:D345" xr:uid="{B342137E-92FE-4150-81B8-BA0292F8C5C8}">
      <formula1>PI</formula1>
    </dataValidation>
    <dataValidation type="list" allowBlank="1" showInputMessage="1" showErrorMessage="1" sqref="F218 F214 F222:F223 F175 F132 F91 F330 F279:F281 F74:F78 F180:F182 F488:F491 F82:F87 F5:F8 F141:F171 F185:F210 F285:F306 F310:F326 F227:F275 F38:F41 F44:F48 F13:F34 F66:F71 F53:F62 F116:F128 F96:F112 F344:F345 F349:F352 F379:F390 F374:F375 F426:F436 F440:F448 F452:F457 F460:F474 F477:F484 F395:F422 F495:F508 F334:F336 F356:F370" xr:uid="{E2F98E1D-971B-41D5-8B8F-ED6B1818EDE9}">
      <formula1>Dept</formula1>
    </dataValidation>
    <dataValidation type="list" allowBlank="1" showInputMessage="1" showErrorMessage="1" sqref="G218 G214 G222:G223 G175 G132 G91 G330 G279:G281 G74:G78 G180:G182 G488:G491 G82:G87 G5:G8 G141:G171 G185:G210 G285:G306 G310:G326 G227:G275 G38:G41 G44:G48 G13:G34 G66:G71 G53:G62 G116:G128 G96:G112 G344:G345 G349:G352 G379:G390 G374:G375 G426:G436 G440:G448 G452:G457 G460:G474 G477:G484 G395:G422 G495:G508 G334:G336 G356:G370" xr:uid="{8EC8310D-8200-4F72-8EDB-D555972577E4}">
      <formula1>College</formula1>
    </dataValidation>
    <dataValidation type="list" allowBlank="1" showInputMessage="1" showErrorMessage="1" sqref="J218 H218 J214 H214 J222:J223 H222:H223 J175 H175 H132 J132 J91 H91 J330 H330 H279:H281 J279:J281 H74:H78 J74:J78 H180:H182 J180:J182 H488:H491 J488:J491 J82:J87 H82:H87 H5:H8 J5:J8 J141:J171 H141:H171 H185:H210 J185:J210 H285:H306 J285:J306 J310:J326 J227:J275 H310:H326 H227:H275 J38:J41 H38:H41 H44:H48 H13:H34 J44:J48 J13:J34 H66:H71 H53:H62 J66:J71 J53:J62 J116:J128 J96:J112 H116:H128 H96:H112 J344:J345 H344:H345 H349:H352 J349:J352 H379:H390 J379:J390 J374:J375 H374:H375 J426:J436 H426:H436 H440:H448 J440:J448 J452:J457 H452:H457 H460:H474 J460:J474 J477:J484 J395:J422 H477:H484 H395:H422 H495:H508 J495:J508 J334:J336 J356:J370 H334:H336 H356:H370" xr:uid="{4C16A222-BD87-453F-ACB5-332052DE343B}">
      <formula1>Agency</formula1>
    </dataValidation>
    <dataValidation type="list" allowBlank="1" showInputMessage="1" showErrorMessage="1" sqref="I218 I214 I222:I223 I175 I132 I91 I330 I279:I281 I74:I78 I180:I182 I488:I491 I82:I87 I5:I8 I141:I171 I185:I210 I285:I306 I310:I326 I227:I275 I38:I41 I44:I48 I13:I34 I66:I71 I53:I62 I116:I128 I96:I112 I344:I345 I349:I352 I379:I390 I374:I375 I426:I436 I440:I448 I452:I457 I460:I474 I477:I484 I395:I422 I495:I508 I334:I336 I356:I370" xr:uid="{1A8333D2-8B69-42D2-A32E-10682BED89D3}">
      <formula1>AgencyType</formula1>
    </dataValidation>
    <dataValidation type="list" allowBlank="1" showInputMessage="1" showErrorMessage="1" sqref="K218 K214 K222:K223 K175 K132 K91 K330 K279:K281 K74:K78 K180:K182 K488:K491 K82:K87 K5:K8 K141:K171 K185:K210 K285:K306 K310:K326 K227:K275 K38:K41 K44:K48 K13:K34 K66:K71 K53:K62 K116:K128 K96:K112 K344:K345 K349:K352 K379:K390 K374:K375 K426:K436 K440:K448 K452:K457 K460:K474 K477:K484 K395:K422 K495:K508 K334:K336 K356:K370" xr:uid="{DB43C769-D588-4C74-99FE-F17E0B9ACF4D}">
      <formula1>Use</formula1>
    </dataValidation>
  </dataValidations>
  <pageMargins left="0.7" right="0.7" top="0.75" bottom="0.75" header="0.3" footer="0.3"/>
  <pageSetup scale="25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Credit Share A</vt:lpstr>
      <vt:lpstr>'Credit Share A'!Extract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2020-08-05T01:19:34Z</dcterms:created>
  <dcterms:modified xsi:type="dcterms:W3CDTF">2020-08-05T01:22:20Z</dcterms:modified>
</cp:coreProperties>
</file>